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develop\bid_entry\07申請書\doc\ver7\reg_common\"/>
    </mc:Choice>
  </mc:AlternateContent>
  <xr:revisionPtr revIDLastSave="0" documentId="13_ncr:1_{0108DE75-EFEC-4984-918C-660436EE5DE9}" xr6:coauthVersionLast="47" xr6:coauthVersionMax="47" xr10:uidLastSave="{00000000-0000-0000-0000-000000000000}"/>
  <workbookProtection workbookAlgorithmName="SHA-512" workbookHashValue="gRnkMZPgX4TVptfjMT8cuQvUQfVz51pNA5anfyeuLcWSBsCH9CLUI1VuH+WvNajGTWv37gI8v+QbGI0Qf4k4Ug==" workbookSaltValue="fE8ogKw+hM654i021TCoNw=="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入力シート!$A$289</definedName>
    <definedName name="都道府県3">settings!$A$1</definedName>
    <definedName name="都道府県4">settings!$A$2</definedName>
    <definedName name="日付例">settings!$A$4</definedName>
    <definedName name="日付例_s">settings!$A$5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3" i="7" l="1"/>
  <c r="A352" i="7"/>
  <c r="A351" i="7"/>
  <c r="A347" i="7"/>
  <c r="A346" i="7"/>
  <c r="A345" i="7"/>
  <c r="A344" i="7"/>
  <c r="A343" i="7"/>
  <c r="A342" i="7"/>
  <c r="A341" i="7"/>
  <c r="A340" i="7"/>
  <c r="A339" i="7"/>
  <c r="A328" i="7"/>
  <c r="A327" i="7"/>
  <c r="A326" i="7"/>
  <c r="A325" i="7"/>
  <c r="A324" i="7"/>
  <c r="A323" i="7"/>
  <c r="A322" i="7"/>
  <c r="A321" i="7"/>
  <c r="A320" i="7"/>
  <c r="A319" i="7"/>
  <c r="A318" i="7"/>
  <c r="A317" i="7"/>
  <c r="A316" i="7"/>
  <c r="A315" i="7"/>
  <c r="A314" i="7"/>
  <c r="A313" i="7"/>
  <c r="A312" i="7"/>
  <c r="A311" i="7"/>
  <c r="A310" i="7"/>
  <c r="A309" i="7"/>
  <c r="A308" i="7"/>
  <c r="A293" i="7"/>
  <c r="A292" i="7"/>
  <c r="A291" i="7"/>
  <c r="A290" i="7"/>
  <c r="A289" i="7"/>
  <c r="A274" i="7"/>
  <c r="A273" i="7"/>
  <c r="A272" i="7"/>
  <c r="A271" i="7"/>
  <c r="A270" i="7"/>
  <c r="A269" i="7"/>
  <c r="A268" i="7"/>
  <c r="A267" i="7"/>
  <c r="A266" i="7"/>
  <c r="A265" i="7"/>
  <c r="A264" i="7"/>
  <c r="A263" i="7"/>
  <c r="A262" i="7"/>
  <c r="A261" i="7"/>
  <c r="A260" i="7"/>
  <c r="A259" i="7"/>
  <c r="A258" i="7"/>
  <c r="A257" i="7"/>
  <c r="A256" i="7"/>
  <c r="A255" i="7"/>
  <c r="A254" i="7"/>
  <c r="A253" i="7"/>
  <c r="A252" i="7"/>
  <c r="A251" i="7"/>
  <c r="A250" i="7"/>
  <c r="A249" i="7"/>
  <c r="A248" i="7"/>
  <c r="A247" i="7"/>
  <c r="A246" i="7"/>
  <c r="A245" i="7"/>
  <c r="A229" i="7"/>
  <c r="A227" i="7"/>
  <c r="A225" i="7"/>
  <c r="A216" i="7"/>
  <c r="A209" i="7"/>
  <c r="A207" i="7"/>
  <c r="A198" i="7"/>
  <c r="A197" i="7"/>
  <c r="A196" i="7"/>
  <c r="A194" i="7"/>
  <c r="A180" i="7"/>
  <c r="A178" i="7"/>
  <c r="A170" i="7"/>
  <c r="A161" i="7"/>
  <c r="A159" i="7"/>
  <c r="A157" i="7"/>
  <c r="A153" i="7"/>
  <c r="A151" i="7"/>
  <c r="A149" i="7"/>
  <c r="A120" i="7"/>
  <c r="A118" i="7"/>
  <c r="A116" i="7"/>
  <c r="A114" i="7"/>
  <c r="A112" i="7"/>
  <c r="A87" i="7"/>
  <c r="A85" i="7"/>
  <c r="A83" i="7"/>
  <c r="A81" i="7"/>
  <c r="A79" i="7"/>
  <c r="A77" i="7"/>
  <c r="A75" i="7"/>
  <c r="A73" i="7"/>
  <c r="A71" i="7"/>
  <c r="A69" i="7"/>
  <c r="A63" i="7"/>
  <c r="A40" i="7"/>
  <c r="A38" i="7"/>
  <c r="A36" i="7"/>
  <c r="A34" i="7"/>
  <c r="A32" i="7"/>
  <c r="A30" i="7"/>
  <c r="A28" i="7"/>
  <c r="A26" i="7"/>
  <c r="A24" i="7"/>
  <c r="A22" i="7"/>
  <c r="A20" i="7"/>
  <c r="S236" i="7"/>
  <c r="O236" i="7"/>
  <c r="K236" i="7"/>
  <c r="N175" i="7" l="1"/>
  <c r="I175" i="7"/>
  <c r="I189" i="7" l="1"/>
  <c r="I188" i="7"/>
  <c r="D209" i="7" l="1"/>
  <c r="S289" i="7" l="1"/>
  <c r="D291" i="7" l="1"/>
  <c r="D292" i="7" s="1"/>
  <c r="D293" i="7" s="1"/>
  <c r="D294" i="7" s="1"/>
  <c r="D295" i="7" s="1"/>
  <c r="D296" i="7" s="1"/>
  <c r="D297" i="7" s="1"/>
  <c r="D298" i="7" s="1"/>
  <c r="D299" i="7" s="1"/>
  <c r="D300" i="7" s="1"/>
  <c r="D301" i="7" s="1"/>
  <c r="D302" i="7" s="1"/>
  <c r="D303" i="7" s="1"/>
  <c r="D304" i="7" s="1"/>
  <c r="D305" i="7" s="1"/>
  <c r="D306" i="7" s="1"/>
  <c r="D307" i="7" s="1"/>
  <c r="D308" i="7" s="1"/>
  <c r="D309" i="7" s="1"/>
  <c r="D310" i="7" s="1"/>
  <c r="D311" i="7" s="1"/>
  <c r="D312" i="7" s="1"/>
  <c r="D313" i="7" s="1"/>
  <c r="D314" i="7" s="1"/>
  <c r="D315" i="7" s="1"/>
  <c r="D316" i="7" s="1"/>
  <c r="D317" i="7" s="1"/>
  <c r="D318" i="7" s="1"/>
  <c r="D319" i="7" s="1"/>
  <c r="D320" i="7" s="1"/>
  <c r="D321" i="7" s="1"/>
  <c r="D322" i="7" s="1"/>
  <c r="D323" i="7" s="1"/>
  <c r="D324" i="7" s="1"/>
  <c r="D325" i="7" s="1"/>
  <c r="D326" i="7" s="1"/>
  <c r="D327" i="7" s="1"/>
  <c r="D328" i="7" s="1"/>
  <c r="D329" i="7" s="1"/>
  <c r="D330" i="7" s="1"/>
  <c r="D331" i="7" s="1"/>
  <c r="D332" i="7" s="1"/>
  <c r="D333" i="7" s="1"/>
  <c r="D334" i="7" s="1"/>
  <c r="D335" i="7" s="1"/>
  <c r="D336" i="7" s="1"/>
  <c r="D337" i="7" s="1"/>
  <c r="D338" i="7" s="1"/>
  <c r="D339" i="7" s="1"/>
  <c r="D340" i="7" s="1"/>
  <c r="D341" i="7" s="1"/>
  <c r="D342" i="7" s="1"/>
  <c r="D343" i="7" s="1"/>
  <c r="D344" i="7" s="1"/>
  <c r="D345" i="7" s="1"/>
  <c r="D346" i="7" s="1"/>
  <c r="D347" i="7" s="1"/>
  <c r="D348" i="7" s="1"/>
  <c r="D349" i="7" s="1"/>
  <c r="D350" i="7" s="1"/>
  <c r="D351" i="7" s="1"/>
  <c r="D352" i="7" s="1"/>
  <c r="D353" i="7" s="1"/>
  <c r="R172" i="7" l="1"/>
  <c r="R173" i="7"/>
  <c r="R174" i="7"/>
  <c r="R171" i="7"/>
  <c r="R175" i="7" l="1"/>
  <c r="I190" i="7" s="1"/>
  <c r="D246" i="7"/>
  <c r="D247" i="7" s="1"/>
  <c r="D248" i="7" s="1"/>
  <c r="D249" i="7" s="1"/>
  <c r="D250" i="7" s="1"/>
  <c r="D251" i="7" s="1"/>
  <c r="D252" i="7" s="1"/>
  <c r="D253" i="7" s="1"/>
  <c r="D254" i="7" s="1"/>
  <c r="D255" i="7" s="1"/>
  <c r="D256" i="7" s="1"/>
  <c r="D257" i="7" s="1"/>
  <c r="D258" i="7" s="1"/>
  <c r="D259" i="7" s="1"/>
  <c r="D260" i="7" s="1"/>
  <c r="D261" i="7" s="1"/>
  <c r="D262" i="7" s="1"/>
  <c r="D263" i="7" s="1"/>
  <c r="D264" i="7" s="1"/>
  <c r="D265" i="7" s="1"/>
  <c r="D266" i="7" s="1"/>
  <c r="D267" i="7" s="1"/>
  <c r="D268" i="7" s="1"/>
  <c r="D269" i="7" s="1"/>
  <c r="D270" i="7" s="1"/>
  <c r="D271" i="7" s="1"/>
  <c r="D272" i="7" s="1"/>
  <c r="D273" i="7" s="1"/>
  <c r="D274" i="7" s="1"/>
  <c r="J228" i="7" l="1"/>
  <c r="J226" i="7"/>
  <c r="A2" i="8" l="1"/>
  <c r="A1" i="8"/>
  <c r="D177" i="7" l="1"/>
  <c r="D180" i="7" s="1"/>
  <c r="D186" i="7" s="1"/>
  <c r="D192" i="7" s="1"/>
  <c r="D216" i="7" s="1"/>
  <c r="D218" i="7" s="1"/>
</calcChain>
</file>

<file path=xl/sharedStrings.xml><?xml version="1.0" encoding="utf-8"?>
<sst xmlns="http://schemas.openxmlformats.org/spreadsheetml/2006/main" count="317" uniqueCount="250">
  <si>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</si>
  <si>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</si>
  <si>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</si>
  <si>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</si>
  <si>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</si>
  <si>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</si>
  <si>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</si>
  <si>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</si>
  <si>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</si>
  <si>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営業年数</t>
    <rPh sb="0" eb="2">
      <t>エイギョウ</t>
    </rPh>
    <rPh sb="2" eb="4">
      <t>ネンスウ</t>
    </rPh>
    <phoneticPr fontId="6"/>
  </si>
  <si>
    <t>E-mailアドレス</t>
    <phoneticPr fontId="6"/>
  </si>
  <si>
    <t>全角カタカナで入力してください。姓と名は１文字分空けてください。</t>
    <phoneticPr fontId="5"/>
  </si>
  <si>
    <t>姓と名は１文字分空けてください。</t>
    <phoneticPr fontId="5"/>
  </si>
  <si>
    <t>測量</t>
    <rPh sb="0" eb="2">
      <t>ソクリョウ</t>
    </rPh>
    <phoneticPr fontId="6"/>
  </si>
  <si>
    <t>業務区分</t>
    <rPh sb="0" eb="2">
      <t>ギョウム</t>
    </rPh>
    <rPh sb="2" eb="4">
      <t>クブン</t>
    </rPh>
    <phoneticPr fontId="5"/>
  </si>
  <si>
    <t>直前２年度分（千円）</t>
    <rPh sb="0" eb="2">
      <t>チョクゼン</t>
    </rPh>
    <rPh sb="3" eb="5">
      <t>ネンド</t>
    </rPh>
    <rPh sb="5" eb="6">
      <t>ブン</t>
    </rPh>
    <rPh sb="7" eb="9">
      <t>センエン</t>
    </rPh>
    <phoneticPr fontId="6"/>
  </si>
  <si>
    <t>直前１年度分（千円）</t>
    <rPh sb="0" eb="2">
      <t>チョクゼン</t>
    </rPh>
    <rPh sb="3" eb="5">
      <t>ネンド</t>
    </rPh>
    <rPh sb="5" eb="6">
      <t>ブン</t>
    </rPh>
    <rPh sb="7" eb="9">
      <t>センエン</t>
    </rPh>
    <phoneticPr fontId="5"/>
  </si>
  <si>
    <t>から</t>
    <phoneticPr fontId="5"/>
  </si>
  <si>
    <t>まで</t>
    <phoneticPr fontId="5"/>
  </si>
  <si>
    <t>保有していない場合は、入力する必要はありません。</t>
    <rPh sb="0" eb="2">
      <t>ホユウ</t>
    </rPh>
    <rPh sb="7" eb="9">
      <t>バアイ</t>
    </rPh>
    <rPh sb="11" eb="13">
      <t>ニュウリョク</t>
    </rPh>
    <rPh sb="15" eb="17">
      <t>ヒツヨウ</t>
    </rPh>
    <phoneticPr fontId="5"/>
  </si>
  <si>
    <t>担当者氏名</t>
    <rPh sb="0" eb="3">
      <t>タントウシャ</t>
    </rPh>
    <rPh sb="3" eb="5">
      <t>シメイ</t>
    </rPh>
    <phoneticPr fontId="6"/>
  </si>
  <si>
    <t>担当者氏名カナ</t>
    <rPh sb="0" eb="3">
      <t>タントウシャ</t>
    </rPh>
    <rPh sb="3" eb="5">
      <t>シメイ</t>
    </rPh>
    <phoneticPr fontId="6"/>
  </si>
  <si>
    <t>千円</t>
    <rPh sb="0" eb="2">
      <t>センエン</t>
    </rPh>
    <phoneticPr fontId="5"/>
  </si>
  <si>
    <t>直前２年度分の業務期間</t>
    <rPh sb="0" eb="2">
      <t>チョクゼン</t>
    </rPh>
    <rPh sb="3" eb="5">
      <t>ネンド</t>
    </rPh>
    <rPh sb="5" eb="6">
      <t>ブン</t>
    </rPh>
    <rPh sb="7" eb="9">
      <t>ギョウム</t>
    </rPh>
    <rPh sb="9" eb="11">
      <t>キカン</t>
    </rPh>
    <phoneticPr fontId="6"/>
  </si>
  <si>
    <t>直前１年度分の業務期間</t>
    <rPh sb="0" eb="2">
      <t>チョクゼン</t>
    </rPh>
    <rPh sb="3" eb="5">
      <t>ネンド</t>
    </rPh>
    <rPh sb="5" eb="6">
      <t>ブン</t>
    </rPh>
    <rPh sb="7" eb="9">
      <t>ギョウム</t>
    </rPh>
    <rPh sb="9" eb="11">
      <t>キカン</t>
    </rPh>
    <phoneticPr fontId="6"/>
  </si>
  <si>
    <t>人</t>
    <rPh sb="0" eb="1">
      <t>ニン</t>
    </rPh>
    <phoneticPr fontId="5"/>
  </si>
  <si>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</si>
  <si>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</si>
  <si>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</si>
  <si>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</si>
  <si>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都道府県から入力してください。</t>
    <rPh sb="0" eb="4">
      <t>トドウフケン</t>
    </rPh>
    <rPh sb="6" eb="8">
      <t>ニュウリョク</t>
    </rPh>
    <phoneticPr fontId="5"/>
  </si>
  <si>
    <t>C.担当者情報</t>
    <rPh sb="2" eb="5">
      <t>タントウシャ</t>
    </rPh>
    <rPh sb="5" eb="7">
      <t>ジョウホウ</t>
    </rPh>
    <phoneticPr fontId="5"/>
  </si>
  <si>
    <t>その他</t>
    <rPh sb="2" eb="3">
      <t>タ</t>
    </rPh>
    <phoneticPr fontId="6"/>
  </si>
  <si>
    <t>E.経営情報</t>
    <rPh sb="2" eb="4">
      <t>ケイエイ</t>
    </rPh>
    <rPh sb="4" eb="6">
      <t>ジョウホウ</t>
    </rPh>
    <phoneticPr fontId="5"/>
  </si>
  <si>
    <t>自己資本額</t>
    <rPh sb="0" eb="2">
      <t>ジコ</t>
    </rPh>
    <rPh sb="2" eb="4">
      <t>シホン</t>
    </rPh>
    <rPh sb="4" eb="5">
      <t>ガク</t>
    </rPh>
    <phoneticPr fontId="5"/>
  </si>
  <si>
    <t>区分</t>
    <rPh sb="0" eb="2">
      <t>クブン</t>
    </rPh>
    <phoneticPr fontId="5"/>
  </si>
  <si>
    <t>計(P)</t>
    <phoneticPr fontId="6"/>
  </si>
  <si>
    <t>損益計算書</t>
    <rPh sb="0" eb="2">
      <t>ソンエキ</t>
    </rPh>
    <rPh sb="2" eb="5">
      <t>ケイサンショ</t>
    </rPh>
    <phoneticPr fontId="5"/>
  </si>
  <si>
    <t>税引前当期利益(S)</t>
    <phoneticPr fontId="6"/>
  </si>
  <si>
    <t>貸借対照表</t>
    <rPh sb="0" eb="2">
      <t>タイシャク</t>
    </rPh>
    <rPh sb="2" eb="5">
      <t>タイショウヒョウ</t>
    </rPh>
    <phoneticPr fontId="5"/>
  </si>
  <si>
    <t>流動資産（千円）(m)</t>
    <rPh sb="0" eb="2">
      <t>リュウドウ</t>
    </rPh>
    <rPh sb="2" eb="4">
      <t>シサン</t>
    </rPh>
    <rPh sb="5" eb="7">
      <t>センエン</t>
    </rPh>
    <phoneticPr fontId="5"/>
  </si>
  <si>
    <t>流動負債（千円）(n)</t>
    <rPh sb="0" eb="2">
      <t>リュウドウ</t>
    </rPh>
    <rPh sb="2" eb="4">
      <t>フサイ</t>
    </rPh>
    <rPh sb="5" eb="7">
      <t>センエン</t>
    </rPh>
    <phoneticPr fontId="5"/>
  </si>
  <si>
    <t>固定資産（千円）(Q)</t>
    <rPh sb="0" eb="2">
      <t>コテイ</t>
    </rPh>
    <rPh sb="2" eb="4">
      <t>シサン</t>
    </rPh>
    <rPh sb="5" eb="7">
      <t>センエン</t>
    </rPh>
    <phoneticPr fontId="5"/>
  </si>
  <si>
    <t>総資本額（千円）(R)</t>
    <rPh sb="0" eb="1">
      <t>ソウ</t>
    </rPh>
    <rPh sb="1" eb="3">
      <t>シホン</t>
    </rPh>
    <rPh sb="3" eb="4">
      <t>ガク</t>
    </rPh>
    <rPh sb="5" eb="7">
      <t>センエン</t>
    </rPh>
    <phoneticPr fontId="5"/>
  </si>
  <si>
    <t>経営比率</t>
    <rPh sb="0" eb="2">
      <t>ケイエイ</t>
    </rPh>
    <rPh sb="2" eb="4">
      <t>ヒリツ</t>
    </rPh>
    <phoneticPr fontId="5"/>
  </si>
  <si>
    <t>自動計算されます。(小数点以下は四捨五入)</t>
    <rPh sb="0" eb="2">
      <t>ジドウ</t>
    </rPh>
    <rPh sb="2" eb="4">
      <t>ケイサン</t>
    </rPh>
    <rPh sb="10" eb="13">
      <t>ショウスウテン</t>
    </rPh>
    <rPh sb="13" eb="15">
      <t>イカ</t>
    </rPh>
    <rPh sb="16" eb="20">
      <t>シシャゴニュウ</t>
    </rPh>
    <phoneticPr fontId="6"/>
  </si>
  <si>
    <t>%</t>
    <phoneticPr fontId="6"/>
  </si>
  <si>
    <t>外資状況</t>
    <rPh sb="0" eb="2">
      <t>ガイシ</t>
    </rPh>
    <rPh sb="2" eb="4">
      <t>ジョウキョウ</t>
    </rPh>
    <phoneticPr fontId="6"/>
  </si>
  <si>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</si>
  <si>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</si>
  <si>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</si>
  <si>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年</t>
    <rPh sb="0" eb="1">
      <t>ネン</t>
    </rPh>
    <phoneticPr fontId="6"/>
  </si>
  <si>
    <t>　　　合計</t>
    <rPh sb="3" eb="5">
      <t>ゴウケイ</t>
    </rPh>
    <phoneticPr fontId="6"/>
  </si>
  <si>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</si>
  <si>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</si>
  <si>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</si>
  <si>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</si>
  <si>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</si>
  <si>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資格種類</t>
    <rPh sb="0" eb="2">
      <t>シカク</t>
    </rPh>
    <rPh sb="2" eb="4">
      <t>シュルイ</t>
    </rPh>
    <phoneticPr fontId="6"/>
  </si>
  <si>
    <t>人数</t>
    <rPh sb="0" eb="2">
      <t>ニンズウ</t>
    </rPh>
    <phoneticPr fontId="6"/>
  </si>
  <si>
    <t>申請する業種の実績高を入力してください。</t>
    <rPh sb="0" eb="2">
      <t>シンセイ</t>
    </rPh>
    <rPh sb="4" eb="6">
      <t>ギョウシュ</t>
    </rPh>
    <rPh sb="7" eb="9">
      <t>ジッセキ</t>
    </rPh>
    <rPh sb="9" eb="10">
      <t>ダカ</t>
    </rPh>
    <rPh sb="11" eb="13">
      <t>ニュウリョク</t>
    </rPh>
    <phoneticPr fontId="5"/>
  </si>
  <si>
    <t>　※S/R×100</t>
    <phoneticPr fontId="5"/>
  </si>
  <si>
    <t>　※m/n×100</t>
    <phoneticPr fontId="5"/>
  </si>
  <si>
    <t>　※P/Q×100</t>
    <phoneticPr fontId="5"/>
  </si>
  <si>
    <t>コンサル</t>
  </si>
  <si>
    <t>総資本純利益率</t>
    <phoneticPr fontId="6"/>
  </si>
  <si>
    <t>流動比率</t>
    <rPh sb="0" eb="2">
      <t>リュウドウ</t>
    </rPh>
    <rPh sb="2" eb="4">
      <t>ヒリツ</t>
    </rPh>
    <phoneticPr fontId="5"/>
  </si>
  <si>
    <t>自己資本固定比率</t>
    <rPh sb="0" eb="2">
      <t>ジコ</t>
    </rPh>
    <rPh sb="2" eb="4">
      <t>シホン</t>
    </rPh>
    <rPh sb="4" eb="6">
      <t>コテイ</t>
    </rPh>
    <rPh sb="6" eb="8">
      <t>ヒリツ</t>
    </rPh>
    <phoneticPr fontId="5"/>
  </si>
  <si>
    <t>登記上の所在地</t>
    <rPh sb="0" eb="3">
      <t>トウキジョウ</t>
    </rPh>
    <rPh sb="4" eb="7">
      <t>ショザイチ</t>
    </rPh>
    <phoneticPr fontId="6"/>
  </si>
  <si>
    <t>一致する</t>
  </si>
  <si>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</si>
  <si>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</si>
  <si>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リストから選択してください。</t>
    <phoneticPr fontId="5"/>
  </si>
  <si>
    <t>受任者役職</t>
    <rPh sb="0" eb="3">
      <t>ジュニンシャ</t>
    </rPh>
    <phoneticPr fontId="6"/>
  </si>
  <si>
    <t>受任者氏名カナ</t>
    <rPh sb="3" eb="5">
      <t>シメイ</t>
    </rPh>
    <phoneticPr fontId="6"/>
  </si>
  <si>
    <t>受任者氏名</t>
    <rPh sb="3" eb="5">
      <t>シメイ</t>
    </rPh>
    <phoneticPr fontId="6"/>
  </si>
  <si>
    <t>D.行政書士情報</t>
    <rPh sb="2" eb="6">
      <t>ギョウセイショシ</t>
    </rPh>
    <rPh sb="6" eb="8">
      <t>ジョウホウ</t>
    </rPh>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</si>
  <si>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</si>
  <si>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</si>
  <si>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該当する外資区分の選択欄にリストから「○」を選択してください。
(b)、(c)の場合は、国名を入力してください。
(d)の場合は、国名、外資比率を入力してください。3か国以上ある場合は上位2か国を入力してください。
外資とは、外国資本がおおむね50%を超える場合を指します。</t>
    <phoneticPr fontId="6"/>
  </si>
  <si>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</si>
  <si>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</si>
  <si>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</si>
  <si>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</si>
  <si>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</si>
  <si>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　(うち外国資本)</t>
    <phoneticPr fontId="5"/>
  </si>
  <si>
    <t>直前決算期（千円）</t>
    <rPh sb="0" eb="2">
      <t>チョクゼン</t>
    </rPh>
    <rPh sb="2" eb="5">
      <t>ケッサンキ</t>
    </rPh>
    <rPh sb="6" eb="8">
      <t>センエン</t>
    </rPh>
    <phoneticPr fontId="6"/>
  </si>
  <si>
    <t>F.測量等実績高</t>
    <rPh sb="2" eb="4">
      <t>ソクリョウ</t>
    </rPh>
    <rPh sb="4" eb="5">
      <t>トウ</t>
    </rPh>
    <rPh sb="5" eb="7">
      <t>ジッセキ</t>
    </rPh>
    <rPh sb="7" eb="8">
      <t>ダカ</t>
    </rPh>
    <phoneticPr fontId="5"/>
  </si>
  <si>
    <t>G.有資格者数</t>
    <rPh sb="2" eb="6">
      <t>ユウシカクシャ</t>
    </rPh>
    <rPh sb="6" eb="7">
      <t>スウ</t>
    </rPh>
    <phoneticPr fontId="5"/>
  </si>
  <si>
    <t>しない</t>
  </si>
  <si>
    <t>H.業種情報</t>
    <rPh sb="2" eb="4">
      <t>ギョウシュ</t>
    </rPh>
    <rPh sb="4" eb="6">
      <t>ジョウホウ</t>
    </rPh>
    <phoneticPr fontId="5"/>
  </si>
  <si>
    <t>例)1000001　 「-（ハイフン）」を使わず7桁の数字のみで入力してください。</t>
    <phoneticPr fontId="5"/>
  </si>
  <si>
    <t>例)カブシキガイシャスズキグミ　 正式名称を全角カタカナで入力してください。</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</si>
  <si>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</si>
  <si>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</si>
  <si>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例)所長　正式名称で入力してください。</t>
    <rPh sb="10" eb="12">
      <t>ニュウリョク</t>
    </rPh>
    <phoneticPr fontId="5"/>
  </si>
  <si>
    <t>例)10　営業年数を入力してください。創業から申請日まで（組織変更、合併等による期間の通算可）。
１年に満たない場合は0を入力してください。</t>
    <phoneticPr fontId="5"/>
  </si>
  <si>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</si>
  <si>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例)カブシキガイシャスズキグミ　キュウシュウエイギョウショ
正式名称を全角カタカナで入力してください。支店・営業所名は、１文字空けて入力してください。</t>
    <phoneticPr fontId="5"/>
  </si>
  <si>
    <t>例)株式会社鈴木組　九州営業所
正式名称で入力してください。支店・営業所名は、１文字空けて入力してください。</t>
    <rPh sb="10" eb="12">
      <t>キュウシュウ</t>
    </rPh>
    <rPh sb="30" eb="32">
      <t>シテン</t>
    </rPh>
    <rPh sb="33" eb="36">
      <t>エイギョウショ</t>
    </rPh>
    <rPh sb="36" eb="37">
      <t>メイ</t>
    </rPh>
    <rPh sb="40" eb="42">
      <t>モジ</t>
    </rPh>
    <rPh sb="42" eb="43">
      <t>ア</t>
    </rPh>
    <rPh sb="45" eb="47">
      <t>ニュウリョク</t>
    </rPh>
    <phoneticPr fontId="5"/>
  </si>
  <si>
    <t>地質調査業務</t>
    <phoneticPr fontId="6"/>
  </si>
  <si>
    <t>建築関係建設コンサルタント業務</t>
    <phoneticPr fontId="6"/>
  </si>
  <si>
    <t>土木関係建設コンサルタント業務</t>
    <phoneticPr fontId="6"/>
  </si>
  <si>
    <t>補償関係建設コンサルタント業務</t>
    <rPh sb="0" eb="2">
      <t>ホショウ</t>
    </rPh>
    <rPh sb="2" eb="4">
      <t>カンケイ</t>
    </rPh>
    <rPh sb="4" eb="6">
      <t>ケンセツ</t>
    </rPh>
    <rPh sb="13" eb="15">
      <t>ギョウム</t>
    </rPh>
    <phoneticPr fontId="6"/>
  </si>
  <si>
    <t>直前2ヶ年間の
年間平均実績高（千円）</t>
    <rPh sb="0" eb="2">
      <t>チョクゼン</t>
    </rPh>
    <rPh sb="4" eb="5">
      <t>ネン</t>
    </rPh>
    <rPh sb="5" eb="6">
      <t>カン</t>
    </rPh>
    <rPh sb="8" eb="10">
      <t>ネンカン</t>
    </rPh>
    <rPh sb="10" eb="12">
      <t>ヘイキン</t>
    </rPh>
    <rPh sb="12" eb="14">
      <t>ジッセキ</t>
    </rPh>
    <rPh sb="14" eb="15">
      <t>ダカ</t>
    </rPh>
    <rPh sb="16" eb="18">
      <t>センエン</t>
    </rPh>
    <phoneticPr fontId="5"/>
  </si>
  <si>
    <t>一級建築士</t>
  </si>
  <si>
    <t>二級建築士</t>
  </si>
  <si>
    <t>建築設備資格者</t>
  </si>
  <si>
    <t>建築積算資格者</t>
  </si>
  <si>
    <t>一級土木施工管理技士</t>
  </si>
  <si>
    <t>二級土木施工管理技士</t>
  </si>
  <si>
    <t>測量士</t>
  </si>
  <si>
    <t>測量士補</t>
  </si>
  <si>
    <t>環境計量士</t>
  </si>
  <si>
    <t>不動産鑑定士</t>
  </si>
  <si>
    <t>不動産鑑定士補</t>
  </si>
  <si>
    <t>土地家屋調査士</t>
  </si>
  <si>
    <t>司法書士</t>
  </si>
  <si>
    <t>技術士</t>
    <phoneticPr fontId="5"/>
  </si>
  <si>
    <t>建設部門</t>
  </si>
  <si>
    <t>農業部門</t>
  </si>
  <si>
    <t>林業部門</t>
  </si>
  <si>
    <t>水産部門</t>
  </si>
  <si>
    <t>水道部門</t>
  </si>
  <si>
    <t>衛生工学部門</t>
  </si>
  <si>
    <t>電気・電子部門</t>
  </si>
  <si>
    <t>機械部門</t>
  </si>
  <si>
    <t>情報工学部門</t>
  </si>
  <si>
    <t>地質調査</t>
  </si>
  <si>
    <t>第一種電気主任技術者</t>
  </si>
  <si>
    <t>第二種電気主任技術者</t>
  </si>
  <si>
    <t>線路主任技術者</t>
  </si>
  <si>
    <t>ＲＣＣＭ</t>
  </si>
  <si>
    <t>地質調査技士</t>
  </si>
  <si>
    <t>補償業務管理士</t>
  </si>
  <si>
    <t>公共用地経験者</t>
  </si>
  <si>
    <t>河川、砂防及び海岸</t>
  </si>
  <si>
    <t>港湾及び空港</t>
  </si>
  <si>
    <t>電力土木</t>
  </si>
  <si>
    <t>道路</t>
  </si>
  <si>
    <t>鉄道</t>
  </si>
  <si>
    <t>下水道</t>
  </si>
  <si>
    <t>農業土木</t>
  </si>
  <si>
    <t>森林土木</t>
  </si>
  <si>
    <t>水産土木</t>
  </si>
  <si>
    <t>廃棄物</t>
  </si>
  <si>
    <t>造園</t>
  </si>
  <si>
    <t>地質</t>
  </si>
  <si>
    <t>土質及び基礎</t>
  </si>
  <si>
    <t>トンネル</t>
  </si>
  <si>
    <t>施工計画施工設備及び積算</t>
  </si>
  <si>
    <t>建設環境</t>
  </si>
  <si>
    <t>電気・電子</t>
  </si>
  <si>
    <t>土地調査</t>
  </si>
  <si>
    <t>土地評価</t>
  </si>
  <si>
    <t>物件</t>
  </si>
  <si>
    <t>機械工作物</t>
  </si>
  <si>
    <t>営業補償・特殊補償</t>
  </si>
  <si>
    <t>事業損失</t>
  </si>
  <si>
    <t>補償関連</t>
  </si>
  <si>
    <t>総合補償</t>
  </si>
  <si>
    <t>払込資本金</t>
    <rPh sb="0" eb="2">
      <t>ハライコミ</t>
    </rPh>
    <rPh sb="2" eb="4">
      <t>シホン</t>
    </rPh>
    <rPh sb="4" eb="5">
      <t>キン</t>
    </rPh>
    <phoneticPr fontId="6"/>
  </si>
  <si>
    <t>次期繰越利益（欠損）金</t>
    <phoneticPr fontId="5"/>
  </si>
  <si>
    <t>合計（千円）</t>
    <rPh sb="0" eb="2">
      <t>ゴウケイ</t>
    </rPh>
    <phoneticPr fontId="6"/>
  </si>
  <si>
    <t>剰余(欠損)金処分（千円）</t>
    <rPh sb="0" eb="1">
      <t>ジョウ</t>
    </rPh>
    <rPh sb="1" eb="2">
      <t>ヨ</t>
    </rPh>
    <rPh sb="3" eb="4">
      <t>ケツ</t>
    </rPh>
    <rPh sb="4" eb="5">
      <t>ソン</t>
    </rPh>
    <rPh sb="6" eb="7">
      <t>カネ</t>
    </rPh>
    <rPh sb="7" eb="8">
      <t>トコロ</t>
    </rPh>
    <rPh sb="8" eb="9">
      <t>ブン</t>
    </rPh>
    <rPh sb="10" eb="12">
      <t>センエン</t>
    </rPh>
    <phoneticPr fontId="6"/>
  </si>
  <si>
    <t>業務区分・部門</t>
    <phoneticPr fontId="5"/>
  </si>
  <si>
    <t>山鹿市電子入札システム</t>
    <rPh sb="0" eb="2">
      <t>ヤマガ</t>
    </rPh>
    <rPh sb="2" eb="3">
      <t>シ</t>
    </rPh>
    <rPh sb="3" eb="5">
      <t>デンシ</t>
    </rPh>
    <rPh sb="5" eb="7">
      <t>ニュウサツ</t>
    </rPh>
    <phoneticPr fontId="6"/>
  </si>
  <si>
    <t>への登録状況</t>
    <phoneticPr fontId="5"/>
  </si>
  <si>
    <t>リストから選択してください。</t>
    <rPh sb="5" eb="7">
      <t>センタク</t>
    </rPh>
    <phoneticPr fontId="5"/>
  </si>
  <si>
    <t>この申請書の事務手続きをした方、または内容を説明できる方の情報を入力してください。申請書の確認で問い合わせをする場合があります。</t>
    <phoneticPr fontId="5"/>
  </si>
  <si>
    <t>希望</t>
    <rPh sb="0" eb="2">
      <t>キボウ</t>
    </rPh>
    <phoneticPr fontId="5"/>
  </si>
  <si>
    <t>登録の有無</t>
    <rPh sb="0" eb="2">
      <t>トウロク</t>
    </rPh>
    <rPh sb="3" eb="5">
      <t>ウム</t>
    </rPh>
    <phoneticPr fontId="4"/>
  </si>
  <si>
    <t>登録事業名</t>
    <rPh sb="0" eb="2">
      <t>トウロク</t>
    </rPh>
    <rPh sb="2" eb="4">
      <t>ジギョウ</t>
    </rPh>
    <rPh sb="4" eb="5">
      <t>メイ</t>
    </rPh>
    <phoneticPr fontId="5"/>
  </si>
  <si>
    <r>
      <t xml:space="preserve">測
量
</t>
    </r>
    <r>
      <rPr>
        <sz val="11"/>
        <color rgb="FFFF0000"/>
        <rFont val="ＭＳ ゴシック"/>
        <family val="3"/>
        <charset val="128"/>
      </rPr>
      <t>*1</t>
    </r>
    <rPh sb="0" eb="1">
      <t>ハカ</t>
    </rPh>
    <rPh sb="2" eb="3">
      <t>リョウ</t>
    </rPh>
    <phoneticPr fontId="6"/>
  </si>
  <si>
    <t>測量業者</t>
    <rPh sb="0" eb="2">
      <t>ソクリョウ</t>
    </rPh>
    <rPh sb="2" eb="4">
      <t>ギョウシャ</t>
    </rPh>
    <phoneticPr fontId="5"/>
  </si>
  <si>
    <t>建築士事務所</t>
    <rPh sb="0" eb="2">
      <t>ケンチク</t>
    </rPh>
    <rPh sb="2" eb="3">
      <t>シ</t>
    </rPh>
    <rPh sb="3" eb="5">
      <t>ジム</t>
    </rPh>
    <rPh sb="5" eb="6">
      <t>ショ</t>
    </rPh>
    <phoneticPr fontId="5"/>
  </si>
  <si>
    <t>衛生</t>
  </si>
  <si>
    <t>電気</t>
  </si>
  <si>
    <t>建築積算</t>
  </si>
  <si>
    <t>建設コンサルタント</t>
    <rPh sb="0" eb="2">
      <t>ケンセツ</t>
    </rPh>
    <phoneticPr fontId="5"/>
  </si>
  <si>
    <t>交通量調査</t>
  </si>
  <si>
    <t>環境調査</t>
  </si>
  <si>
    <t>経済調査</t>
  </si>
  <si>
    <t>施工管理</t>
  </si>
  <si>
    <t>地質調査</t>
    <rPh sb="0" eb="2">
      <t>チシツ</t>
    </rPh>
    <rPh sb="2" eb="4">
      <t>チョウサ</t>
    </rPh>
    <phoneticPr fontId="5"/>
  </si>
  <si>
    <t>地質調査業者</t>
    <rPh sb="0" eb="2">
      <t>チシツ</t>
    </rPh>
    <rPh sb="2" eb="4">
      <t>チョウサ</t>
    </rPh>
    <rPh sb="4" eb="6">
      <t>ギョウシャ</t>
    </rPh>
    <phoneticPr fontId="5"/>
  </si>
  <si>
    <t>補償コンサルタント</t>
    <rPh sb="0" eb="2">
      <t>ホショウ</t>
    </rPh>
    <phoneticPr fontId="5"/>
  </si>
  <si>
    <t>不動産鑑定業者</t>
    <rPh sb="0" eb="3">
      <t>フドウサン</t>
    </rPh>
    <rPh sb="3" eb="5">
      <t>カンテイ</t>
    </rPh>
    <rPh sb="5" eb="7">
      <t>ギョウシャ</t>
    </rPh>
    <phoneticPr fontId="5"/>
  </si>
  <si>
    <t>登記手続等</t>
    <rPh sb="0" eb="2">
      <t>トウキ</t>
    </rPh>
    <rPh sb="2" eb="4">
      <t>テツヅ</t>
    </rPh>
    <rPh sb="4" eb="5">
      <t>トウ</t>
    </rPh>
    <phoneticPr fontId="0"/>
  </si>
  <si>
    <t>土地家屋調査士</t>
    <rPh sb="0" eb="2">
      <t>トチ</t>
    </rPh>
    <rPh sb="2" eb="4">
      <t>カオク</t>
    </rPh>
    <rPh sb="4" eb="7">
      <t>チョウサシ</t>
    </rPh>
    <phoneticPr fontId="5"/>
  </si>
  <si>
    <t>司法書士</t>
    <rPh sb="0" eb="2">
      <t>シホウ</t>
    </rPh>
    <rPh sb="2" eb="4">
      <t>ショシ</t>
    </rPh>
    <phoneticPr fontId="5"/>
  </si>
  <si>
    <t>*1</t>
    <phoneticPr fontId="6"/>
  </si>
  <si>
    <t>*2</t>
    <phoneticPr fontId="6"/>
  </si>
  <si>
    <t>*3</t>
    <phoneticPr fontId="6"/>
  </si>
  <si>
    <t>*4</t>
    <phoneticPr fontId="6"/>
  </si>
  <si>
    <t>その他</t>
    <rPh sb="2" eb="3">
      <t>タ</t>
    </rPh>
    <phoneticPr fontId="5"/>
  </si>
  <si>
    <t>測量法第55条の登録がなければ希望することはできません。</t>
    <rPh sb="0" eb="2">
      <t>ソクリョウ</t>
    </rPh>
    <rPh sb="2" eb="3">
      <t>ホウ</t>
    </rPh>
    <rPh sb="3" eb="4">
      <t>ダイ</t>
    </rPh>
    <rPh sb="6" eb="7">
      <t>ジョウ</t>
    </rPh>
    <rPh sb="8" eb="10">
      <t>トウロク</t>
    </rPh>
    <rPh sb="15" eb="17">
      <t>キボウ</t>
    </rPh>
    <phoneticPr fontId="6"/>
  </si>
  <si>
    <t>建築士法第23条の登録がなければ希望することはできません。</t>
    <rPh sb="0" eb="3">
      <t>ケンチクシ</t>
    </rPh>
    <rPh sb="3" eb="4">
      <t>ホウ</t>
    </rPh>
    <rPh sb="4" eb="5">
      <t>ダイ</t>
    </rPh>
    <rPh sb="7" eb="8">
      <t>ジョウ</t>
    </rPh>
    <rPh sb="9" eb="11">
      <t>トウロク</t>
    </rPh>
    <rPh sb="16" eb="18">
      <t>キボウ</t>
    </rPh>
    <phoneticPr fontId="6"/>
  </si>
  <si>
    <t>不動産の鑑定評価に関する法律第22条の登録がなければ希望することはできません。</t>
    <rPh sb="0" eb="3">
      <t>フドウサン</t>
    </rPh>
    <rPh sb="4" eb="6">
      <t>カンテイ</t>
    </rPh>
    <rPh sb="6" eb="8">
      <t>ヒョウカ</t>
    </rPh>
    <rPh sb="9" eb="10">
      <t>カン</t>
    </rPh>
    <rPh sb="12" eb="14">
      <t>ホウリツ</t>
    </rPh>
    <rPh sb="14" eb="15">
      <t>ダイ</t>
    </rPh>
    <rPh sb="17" eb="18">
      <t>ジョウ</t>
    </rPh>
    <rPh sb="19" eb="21">
      <t>トウロク</t>
    </rPh>
    <rPh sb="26" eb="28">
      <t>キボウ</t>
    </rPh>
    <phoneticPr fontId="6"/>
  </si>
  <si>
    <t>テクリスの企業ID</t>
    <rPh sb="5" eb="7">
      <t>キギョウ</t>
    </rPh>
    <phoneticPr fontId="5"/>
  </si>
  <si>
    <t>測量調査設計業務実績情報システム(テクリス)における企業IDを入力してください。</t>
    <rPh sb="31" eb="33">
      <t>ニュウリョク</t>
    </rPh>
    <phoneticPr fontId="6"/>
  </si>
  <si>
    <t>PUBDISの会社コード</t>
    <rPh sb="7" eb="9">
      <t>カイシャ</t>
    </rPh>
    <phoneticPr fontId="5"/>
  </si>
  <si>
    <t>公共建築設計者情報システム(PUBDIS)における会社コードを入力してください。</t>
    <rPh sb="0" eb="2">
      <t>コウキョウ</t>
    </rPh>
    <rPh sb="2" eb="4">
      <t>ケンチク</t>
    </rPh>
    <rPh sb="4" eb="6">
      <t>セッケイ</t>
    </rPh>
    <rPh sb="6" eb="7">
      <t>シャ</t>
    </rPh>
    <rPh sb="7" eb="9">
      <t>ジョウホウ</t>
    </rPh>
    <rPh sb="25" eb="27">
      <t>カイシャ</t>
    </rPh>
    <rPh sb="31" eb="33">
      <t>ニュウリョク</t>
    </rPh>
    <phoneticPr fontId="6"/>
  </si>
  <si>
    <t>業務を希望する場合、希望、登録の有無、登録番号、登録年月日欄を入力してください。
希望、登録の有無欄はリストから選択してください。</t>
    <rPh sb="0" eb="2">
      <t>ギョウム</t>
    </rPh>
    <rPh sb="3" eb="5">
      <t>キボウ</t>
    </rPh>
    <rPh sb="7" eb="9">
      <t>バアイ</t>
    </rPh>
    <rPh sb="10" eb="12">
      <t>キボウ</t>
    </rPh>
    <rPh sb="13" eb="15">
      <t>トウロク</t>
    </rPh>
    <rPh sb="16" eb="18">
      <t>ウム</t>
    </rPh>
    <rPh sb="19" eb="21">
      <t>トウロク</t>
    </rPh>
    <rPh sb="21" eb="23">
      <t>バンゴウ</t>
    </rPh>
    <rPh sb="24" eb="26">
      <t>トウロク</t>
    </rPh>
    <rPh sb="26" eb="29">
      <t>ネンガッピ</t>
    </rPh>
    <rPh sb="29" eb="30">
      <t>ラン</t>
    </rPh>
    <rPh sb="31" eb="33">
      <t>ニュウリョク</t>
    </rPh>
    <rPh sb="44" eb="46">
      <t>トウロク</t>
    </rPh>
    <rPh sb="47" eb="49">
      <t>ウム</t>
    </rPh>
    <phoneticPr fontId="6"/>
  </si>
  <si>
    <t>測量一般</t>
  </si>
  <si>
    <t>地図の調整</t>
  </si>
  <si>
    <t>航空測量</t>
  </si>
  <si>
    <t>意匠</t>
  </si>
  <si>
    <t>構造</t>
  </si>
  <si>
    <t>暖冷房</t>
    <rPh sb="0" eb="1">
      <t>ダン</t>
    </rPh>
    <rPh sb="1" eb="3">
      <t>レイボウ</t>
    </rPh>
    <phoneticPr fontId="23"/>
  </si>
  <si>
    <t>機械積算</t>
    <rPh sb="0" eb="2">
      <t>キカイ</t>
    </rPh>
    <phoneticPr fontId="24"/>
  </si>
  <si>
    <t>電気積算</t>
  </si>
  <si>
    <t>調査</t>
  </si>
  <si>
    <t>耐震診断</t>
    <rPh sb="0" eb="2">
      <t>タイシン</t>
    </rPh>
    <rPh sb="2" eb="4">
      <t>シンダン</t>
    </rPh>
    <phoneticPr fontId="22"/>
  </si>
  <si>
    <t>地区計画及び地域計画</t>
    <rPh sb="0" eb="2">
      <t>チク</t>
    </rPh>
    <rPh sb="2" eb="4">
      <t>ケイカク</t>
    </rPh>
    <rPh sb="4" eb="5">
      <t>オヨ</t>
    </rPh>
    <rPh sb="6" eb="8">
      <t>チイキ</t>
    </rPh>
    <rPh sb="8" eb="10">
      <t>ケイカク</t>
    </rPh>
    <phoneticPr fontId="22"/>
  </si>
  <si>
    <t>上水道及び工業用水道</t>
    <rPh sb="0" eb="3">
      <t>ジョウスイドウ</t>
    </rPh>
    <rPh sb="3" eb="4">
      <t>オヨ</t>
    </rPh>
    <rPh sb="5" eb="7">
      <t>コウギョウ</t>
    </rPh>
    <rPh sb="7" eb="9">
      <t>ヨウスイ</t>
    </rPh>
    <rPh sb="9" eb="10">
      <t>ドウ</t>
    </rPh>
    <phoneticPr fontId="19"/>
  </si>
  <si>
    <t>都市計画及び地方計画</t>
    <rPh sb="2" eb="4">
      <t>ケイカク</t>
    </rPh>
    <phoneticPr fontId="23"/>
  </si>
  <si>
    <t>鋼構造物及びコンクリート</t>
    <rPh sb="3" eb="4">
      <t>ブツ</t>
    </rPh>
    <phoneticPr fontId="23"/>
  </si>
  <si>
    <t>建設機械</t>
    <rPh sb="0" eb="2">
      <t>ケンセツ</t>
    </rPh>
    <rPh sb="2" eb="4">
      <t>キカイ</t>
    </rPh>
    <phoneticPr fontId="23"/>
  </si>
  <si>
    <t>分析・解析</t>
    <rPh sb="0" eb="2">
      <t>ブンセキ</t>
    </rPh>
    <rPh sb="3" eb="5">
      <t>カイセキ</t>
    </rPh>
    <phoneticPr fontId="19"/>
  </si>
  <si>
    <t>宅地造成</t>
  </si>
  <si>
    <t>電算関係</t>
  </si>
  <si>
    <t>計算業務</t>
    <rPh sb="2" eb="4">
      <t>ギョウム</t>
    </rPh>
    <phoneticPr fontId="19"/>
  </si>
  <si>
    <t>資料等整理</t>
  </si>
  <si>
    <t>計量証明事業者</t>
    <phoneticPr fontId="5"/>
  </si>
  <si>
    <r>
      <t>建築一般</t>
    </r>
    <r>
      <rPr>
        <sz val="11"/>
        <color rgb="FFFF0000"/>
        <rFont val="ＭＳ ゴシック"/>
        <family val="3"/>
        <charset val="128"/>
      </rPr>
      <t>*2</t>
    </r>
    <phoneticPr fontId="5"/>
  </si>
  <si>
    <t>自社の設計した事案以外の工事監理業務についても希望する場合、入力してください。</t>
    <rPh sb="0" eb="2">
      <t>ジシャ</t>
    </rPh>
    <rPh sb="3" eb="5">
      <t>セッケイ</t>
    </rPh>
    <rPh sb="7" eb="9">
      <t>ジアン</t>
    </rPh>
    <rPh sb="9" eb="11">
      <t>イガイ</t>
    </rPh>
    <rPh sb="12" eb="14">
      <t>コウジ</t>
    </rPh>
    <rPh sb="14" eb="16">
      <t>カンリ</t>
    </rPh>
    <rPh sb="16" eb="18">
      <t>ギョウム</t>
    </rPh>
    <rPh sb="23" eb="25">
      <t>キボウ</t>
    </rPh>
    <rPh sb="27" eb="29">
      <t>バアイ</t>
    </rPh>
    <rPh sb="30" eb="32">
      <t>ニュウリョク</t>
    </rPh>
    <phoneticPr fontId="6"/>
  </si>
  <si>
    <r>
      <t>工事監理（機械）</t>
    </r>
    <r>
      <rPr>
        <sz val="11"/>
        <color rgb="FFFF0000"/>
        <rFont val="ＭＳ ゴシック"/>
        <family val="3"/>
        <charset val="128"/>
      </rPr>
      <t>*3</t>
    </r>
    <rPh sb="2" eb="4">
      <t>カンリ</t>
    </rPh>
    <phoneticPr fontId="19"/>
  </si>
  <si>
    <r>
      <t>工事監理（建築）</t>
    </r>
    <r>
      <rPr>
        <sz val="11"/>
        <color rgb="FFFF0000"/>
        <rFont val="ＭＳ ゴシック"/>
        <family val="3"/>
        <charset val="128"/>
      </rPr>
      <t>*3</t>
    </r>
    <rPh sb="2" eb="4">
      <t>カンリ</t>
    </rPh>
    <phoneticPr fontId="19"/>
  </si>
  <si>
    <r>
      <t>工事監理（電気）</t>
    </r>
    <r>
      <rPr>
        <sz val="11"/>
        <color rgb="FFFF0000"/>
        <rFont val="ＭＳ ゴシック"/>
        <family val="3"/>
        <charset val="128"/>
      </rPr>
      <t>*3</t>
    </r>
    <rPh sb="2" eb="4">
      <t>カンリ</t>
    </rPh>
    <phoneticPr fontId="19"/>
  </si>
  <si>
    <r>
      <t xml:space="preserve">不動産鑑定 </t>
    </r>
    <r>
      <rPr>
        <sz val="11"/>
        <color rgb="FFFF0000"/>
        <rFont val="ＭＳ ゴシック"/>
        <family val="3"/>
        <charset val="128"/>
      </rPr>
      <t>*4</t>
    </r>
    <rPh sb="3" eb="5">
      <t>カンテイ</t>
    </rPh>
    <phoneticPr fontId="22"/>
  </si>
  <si>
    <t>準備金・積立金</t>
    <rPh sb="0" eb="2">
      <t>ジュンビ</t>
    </rPh>
    <rPh sb="2" eb="3">
      <t>キン</t>
    </rPh>
    <rPh sb="4" eb="6">
      <t>ツミタテ</t>
    </rPh>
    <rPh sb="6" eb="7">
      <t>キン</t>
    </rPh>
    <phoneticPr fontId="5"/>
  </si>
  <si>
    <t>（法人）登録番号
例)01-012345</t>
    <rPh sb="4" eb="6">
      <t>トウロク</t>
    </rPh>
    <rPh sb="6" eb="8">
      <t>バンゴウ</t>
    </rPh>
    <rPh sb="9" eb="10">
      <t>レイ</t>
    </rPh>
    <phoneticPr fontId="4"/>
  </si>
  <si>
    <t>情報照会への同意</t>
    <rPh sb="0" eb="2">
      <t>ジョウホウ</t>
    </rPh>
    <rPh sb="2" eb="4">
      <t>ショウカイ</t>
    </rPh>
    <rPh sb="6" eb="8">
      <t>ドウイ</t>
    </rPh>
    <phoneticPr fontId="6"/>
  </si>
  <si>
    <t>山鹿市内に支店・営業所等を有する場合のみ入力してください。
業者地域区分判定のため、法人設置に関する法人税情報を調査照会することに同意するかどうかをリストから選択してください。</t>
    <rPh sb="20" eb="22">
      <t>ニュウリョク</t>
    </rPh>
    <rPh sb="65" eb="67">
      <t>ドウイ</t>
    </rPh>
    <rPh sb="79" eb="81">
      <t>センタク</t>
    </rPh>
    <phoneticPr fontId="5"/>
  </si>
  <si>
    <t>建築関係建設コンサルタント業務</t>
    <rPh sb="0" eb="1">
      <t>ケン</t>
    </rPh>
    <rPh sb="1" eb="2">
      <t>チク</t>
    </rPh>
    <rPh sb="2" eb="4">
      <t>カンケイ</t>
    </rPh>
    <rPh sb="4" eb="6">
      <t>ケンセツ</t>
    </rPh>
    <rPh sb="13" eb="15">
      <t>ギョウム</t>
    </rPh>
    <phoneticPr fontId="6"/>
  </si>
  <si>
    <t>土木関係建設コンサルタント業務</t>
    <rPh sb="0" eb="1">
      <t>ツチ</t>
    </rPh>
    <rPh sb="1" eb="2">
      <t>モク</t>
    </rPh>
    <rPh sb="2" eb="4">
      <t>カンケイ</t>
    </rPh>
    <rPh sb="4" eb="6">
      <t>ケンセツ</t>
    </rPh>
    <rPh sb="13" eb="15">
      <t>ギョウム</t>
    </rPh>
    <phoneticPr fontId="5"/>
  </si>
  <si>
    <t>補償コンサルタント業務</t>
    <rPh sb="9" eb="11">
      <t>ギョウム</t>
    </rPh>
    <phoneticPr fontId="5"/>
  </si>
  <si>
    <t>例)0000-00-0000　半角の数字とハイフンで入力してください。（任意入力）</t>
    <phoneticPr fontId="5"/>
  </si>
  <si>
    <t>申請日時点での情報を入力してください。</t>
    <phoneticPr fontId="5"/>
  </si>
  <si>
    <t>総従業員数</t>
    <rPh sb="0" eb="1">
      <t>ソウ</t>
    </rPh>
    <rPh sb="1" eb="4">
      <t>ジュウギョウイン</t>
    </rPh>
    <rPh sb="4" eb="5">
      <t>スウ</t>
    </rPh>
    <phoneticPr fontId="6"/>
  </si>
  <si>
    <t>人</t>
    <rPh sb="0" eb="1">
      <t>ニン</t>
    </rPh>
    <phoneticPr fontId="3"/>
  </si>
  <si>
    <t>山鹿市 一般競争入札（指名競争入札）参加資格審査申請書【測量・建設コンサル等】</t>
    <phoneticPr fontId="5"/>
  </si>
  <si>
    <t>山鹿市で行われる測量・建設コンサル等に係る競争に参加する資格の審査を申請します。</t>
    <rPh sb="0" eb="2">
      <t>ヤマガ</t>
    </rPh>
    <rPh sb="2" eb="3">
      <t>シ</t>
    </rPh>
    <rPh sb="4" eb="5">
      <t>オコナ</t>
    </rPh>
    <rPh sb="8" eb="10">
      <t>ソクリョウ</t>
    </rPh>
    <rPh sb="11" eb="13">
      <t>ケンセツ</t>
    </rPh>
    <rPh sb="17" eb="18">
      <t>トウ</t>
    </rPh>
    <rPh sb="19" eb="20">
      <t>カカ</t>
    </rPh>
    <rPh sb="21" eb="23">
      <t>キョウソウ</t>
    </rPh>
    <rPh sb="24" eb="26">
      <t>サンカ</t>
    </rPh>
    <rPh sb="28" eb="30">
      <t>シカク</t>
    </rPh>
    <rPh sb="31" eb="33">
      <t>シンサ</t>
    </rPh>
    <rPh sb="34" eb="36">
      <t>シンセイ</t>
    </rPh>
    <phoneticPr fontId="5"/>
  </si>
  <si>
    <t>例)2024/4/1、R6/4/1</t>
    <phoneticPr fontId="5"/>
  </si>
  <si>
    <t>例)2024/4/1</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</si>
  <si>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</si>
  <si>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43_山鹿市</t>
  </si>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</sst>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_);[Red]\(&quot;¥&quot;#,##0\)"/>
    <numFmt numFmtId="177" formatCode="ggge&quot;年&quot;m&quot;月&quot;d&quot;日&quot;"/>
    <numFmt numFmtId="178" formatCode="#,##0_ ;[Red]\-#,##0\ "/>
    <numFmt numFmtId="179" formatCode="\(#\)"/>
    <numFmt numFmtId="180" formatCode="000\-0000"/>
    <numFmt numFmtId="181" formatCode="#,##0_ "/>
    <numFmt numFmtId="182" formatCode="#,##0.00_);[Red]\(#,##0.00\)"/>
    <numFmt numFmtId="183" formatCode="0_);[Red]\(0\)"/>
    <numFmt numFmtId="184" formatCode="0000000"/>
    <numFmt numFmtId="185" formatCode="&quot;Ver.&quot;@"/>
  </numFmts>
  <fonts count="27"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0"/>
      <color theme="1"/>
      <name val="ＭＳ ゴシック"/>
      <family val="3"/>
      <charset val="128"/>
    </font>
    <font>
      <sz val="12"/>
      <color theme="1"/>
      <name val="ＭＳ ゴシック"/>
      <family val="3"/>
      <charset val="128"/>
    </font>
    <font>
      <i/>
      <sz val="11"/>
      <color theme="1"/>
      <name val="ＭＳ ゴシック"/>
      <family val="3"/>
      <charset val="128"/>
    </font>
    <font>
      <sz val="10"/>
      <color rgb="FF0D0D0D"/>
      <name val="ＭＳ ゴシック"/>
      <family val="3"/>
      <charset val="128"/>
    </font>
    <font>
      <sz val="10"/>
      <color theme="1" tint="4.9989318521683403E-2"/>
      <name val="ＭＳ ゴシック"/>
      <family val="3"/>
      <charset val="128"/>
    </font>
    <font>
      <b/>
      <sz val="13"/>
      <color theme="3"/>
      <name val="ＭＳ ゴシック"/>
      <family val="2"/>
      <charset val="128"/>
    </font>
    <font>
      <sz val="11"/>
      <color rgb="FF006100"/>
      <name val="ＭＳ ゴシック"/>
      <family val="2"/>
      <charset val="128"/>
    </font>
    <font>
      <sz val="10"/>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76">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style="hair">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auto="1"/>
      </right>
      <top style="hair">
        <color indexed="64"/>
      </top>
      <bottom/>
      <diagonal/>
    </border>
    <border>
      <left/>
      <right style="thin">
        <color indexed="64"/>
      </right>
      <top/>
      <bottom style="hair">
        <color indexed="64"/>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thin">
        <color indexed="64"/>
      </left>
      <right style="thin">
        <color indexed="64"/>
      </right>
      <top/>
      <bottom/>
      <diagonal/>
    </border>
    <border>
      <left style="hair">
        <color auto="1"/>
      </left>
      <right/>
      <top/>
      <bottom style="thin">
        <color indexed="64"/>
      </bottom>
      <diagonal/>
    </border>
    <border>
      <left style="thin">
        <color indexed="64"/>
      </left>
      <right style="thin">
        <color auto="1"/>
      </right>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hair">
        <color auto="1"/>
      </left>
      <right style="hair">
        <color auto="1"/>
      </right>
      <top style="thin">
        <color indexed="64"/>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auto="1"/>
      </right>
      <top/>
      <bottom/>
      <diagonal/>
    </border>
    <border>
      <left style="hair">
        <color indexed="64"/>
      </left>
      <right style="hair">
        <color indexed="64"/>
      </right>
      <top style="thin">
        <color indexed="64"/>
      </top>
      <bottom style="thin">
        <color indexed="64"/>
      </bottom>
      <diagonal/>
    </border>
    <border>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hair">
        <color auto="1"/>
      </bottom>
      <diagonal/>
    </border>
  </borders>
  <cellStyleXfs count="19">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49">
    <xf numFmtId="0" fontId="0" fillId="0" borderId="0" xfId="0">
      <alignment vertical="center"/>
    </xf>
    <xf numFmtId="49" fontId="13" fillId="2" borderId="0" xfId="0" applyNumberFormat="1" applyFont="1" applyFill="1" applyAlignment="1" applyProtection="1">
      <alignment horizontal="left" vertical="center"/>
      <protection locked="0"/>
    </xf>
    <xf numFmtId="49" fontId="13" fillId="2" borderId="48" xfId="2" applyNumberFormat="1" applyFont="1" applyFill="1" applyBorder="1" applyAlignment="1" applyProtection="1">
      <alignment horizontal="center" vertical="center"/>
      <protection locked="0"/>
    </xf>
    <xf numFmtId="49" fontId="13" fillId="2" borderId="60" xfId="2" applyNumberFormat="1" applyFont="1" applyFill="1" applyBorder="1" applyAlignment="1" applyProtection="1">
      <alignment horizontal="center" vertical="center"/>
      <protection locked="0"/>
    </xf>
    <xf numFmtId="49" fontId="13" fillId="2" borderId="49" xfId="2" applyNumberFormat="1" applyFont="1" applyFill="1" applyBorder="1" applyAlignment="1" applyProtection="1">
      <alignment horizontal="center" vertical="center"/>
      <protection locked="0"/>
    </xf>
    <xf numFmtId="49" fontId="13" fillId="2" borderId="46" xfId="12" applyNumberFormat="1" applyFont="1" applyFill="1" applyBorder="1" applyAlignment="1" applyProtection="1">
      <alignment horizontal="center" vertical="center"/>
      <protection locked="0"/>
    </xf>
    <xf numFmtId="49" fontId="13" fillId="2" borderId="8" xfId="12" applyNumberFormat="1" applyFont="1" applyFill="1" applyBorder="1" applyAlignment="1" applyProtection="1">
      <alignment horizontal="center" vertical="center"/>
      <protection locked="0"/>
    </xf>
    <xf numFmtId="49" fontId="13" fillId="2" borderId="13" xfId="12" applyNumberFormat="1" applyFont="1" applyFill="1" applyBorder="1" applyAlignment="1" applyProtection="1">
      <alignment horizontal="center" vertical="center"/>
      <protection locked="0"/>
    </xf>
    <xf numFmtId="49" fontId="13" fillId="2" borderId="41" xfId="12" applyNumberFormat="1" applyFont="1" applyFill="1" applyBorder="1" applyAlignment="1" applyProtection="1">
      <alignment horizontal="center" vertical="center"/>
      <protection locked="0"/>
    </xf>
    <xf numFmtId="49" fontId="13" fillId="2" borderId="64" xfId="12" applyNumberFormat="1" applyFont="1" applyFill="1" applyBorder="1" applyAlignment="1" applyProtection="1">
      <alignment horizontal="center" vertical="center"/>
      <protection locked="0"/>
    </xf>
    <xf numFmtId="49" fontId="13" fillId="2" borderId="30" xfId="12" applyNumberFormat="1" applyFont="1" applyFill="1" applyBorder="1" applyAlignment="1" applyProtection="1">
      <alignment horizontal="center" vertical="center"/>
      <protection locked="0"/>
    </xf>
    <xf numFmtId="14" fontId="13" fillId="2" borderId="14" xfId="0" applyNumberFormat="1" applyFont="1" applyFill="1" applyBorder="1" applyAlignment="1" applyProtection="1">
      <alignment horizontal="left" vertical="center"/>
      <protection locked="0"/>
    </xf>
    <xf numFmtId="14" fontId="13" fillId="2" borderId="15" xfId="0" applyNumberFormat="1" applyFont="1" applyFill="1" applyBorder="1" applyAlignment="1" applyProtection="1">
      <alignment horizontal="left" vertical="center"/>
      <protection locked="0"/>
    </xf>
    <xf numFmtId="14" fontId="13" fillId="2" borderId="55" xfId="0" applyNumberFormat="1" applyFont="1" applyFill="1" applyBorder="1" applyAlignment="1" applyProtection="1">
      <alignment horizontal="left" vertical="center"/>
      <protection locked="0"/>
    </xf>
    <xf numFmtId="14" fontId="13" fillId="2" borderId="4" xfId="0" applyNumberFormat="1" applyFont="1" applyFill="1" applyBorder="1" applyAlignment="1" applyProtection="1">
      <alignment horizontal="left" vertical="center"/>
      <protection locked="0"/>
    </xf>
    <xf numFmtId="14" fontId="13" fillId="2" borderId="5" xfId="0" applyNumberFormat="1" applyFont="1" applyFill="1" applyBorder="1" applyAlignment="1" applyProtection="1">
      <alignment horizontal="left" vertical="center"/>
      <protection locked="0"/>
    </xf>
    <xf numFmtId="14" fontId="13" fillId="2" borderId="7" xfId="0" applyNumberFormat="1" applyFont="1" applyFill="1" applyBorder="1" applyAlignment="1" applyProtection="1">
      <alignment horizontal="left" vertical="center"/>
      <protection locked="0"/>
    </xf>
    <xf numFmtId="14" fontId="13" fillId="2" borderId="9" xfId="0" applyNumberFormat="1" applyFont="1" applyFill="1" applyBorder="1" applyAlignment="1" applyProtection="1">
      <alignment horizontal="left" vertical="center"/>
      <protection locked="0"/>
    </xf>
    <xf numFmtId="14" fontId="13" fillId="2" borderId="10" xfId="0" applyNumberFormat="1" applyFont="1" applyFill="1" applyBorder="1" applyAlignment="1" applyProtection="1">
      <alignment horizontal="left" vertical="center"/>
      <protection locked="0"/>
    </xf>
    <xf numFmtId="14" fontId="13" fillId="2" borderId="12" xfId="0" applyNumberFormat="1" applyFont="1" applyFill="1" applyBorder="1" applyAlignment="1" applyProtection="1">
      <alignment horizontal="left" vertical="center"/>
      <protection locked="0"/>
    </xf>
    <xf numFmtId="14" fontId="13" fillId="2" borderId="25" xfId="0" applyNumberFormat="1" applyFont="1" applyFill="1" applyBorder="1" applyAlignment="1" applyProtection="1">
      <alignment horizontal="left" vertical="center"/>
      <protection locked="0"/>
    </xf>
    <xf numFmtId="14" fontId="13" fillId="2" borderId="23" xfId="0" applyNumberFormat="1" applyFont="1" applyFill="1" applyBorder="1" applyAlignment="1" applyProtection="1">
      <alignment horizontal="left" vertical="center"/>
      <protection locked="0"/>
    </xf>
    <xf numFmtId="14" fontId="13" fillId="2" borderId="26" xfId="0" applyNumberFormat="1" applyFont="1" applyFill="1" applyBorder="1" applyAlignment="1" applyProtection="1">
      <alignment horizontal="left" vertical="center"/>
      <protection locked="0"/>
    </xf>
    <xf numFmtId="14" fontId="13" fillId="2" borderId="31" xfId="0" applyNumberFormat="1" applyFont="1" applyFill="1" applyBorder="1" applyAlignment="1" applyProtection="1">
      <alignment horizontal="left" vertical="center"/>
      <protection locked="0"/>
    </xf>
    <xf numFmtId="14" fontId="13" fillId="2" borderId="0" xfId="0" applyNumberFormat="1" applyFont="1" applyFill="1" applyAlignment="1" applyProtection="1">
      <alignment horizontal="left" vertical="center"/>
      <protection locked="0"/>
    </xf>
    <xf numFmtId="14" fontId="13" fillId="2" borderId="29" xfId="0" applyNumberFormat="1" applyFont="1" applyFill="1" applyBorder="1" applyAlignment="1" applyProtection="1">
      <alignment horizontal="left" vertical="center"/>
      <protection locked="0"/>
    </xf>
    <xf numFmtId="14" fontId="13" fillId="2" borderId="53" xfId="0" applyNumberFormat="1" applyFont="1" applyFill="1" applyBorder="1" applyAlignment="1" applyProtection="1">
      <alignment horizontal="left" vertical="center"/>
      <protection locked="0"/>
    </xf>
    <xf numFmtId="14" fontId="13" fillId="2" borderId="54" xfId="0" applyNumberFormat="1" applyFont="1" applyFill="1" applyBorder="1" applyAlignment="1" applyProtection="1">
      <alignment horizontal="left" vertical="center"/>
      <protection locked="0"/>
    </xf>
    <xf numFmtId="14" fontId="13" fillId="2" borderId="51" xfId="0" applyNumberFormat="1" applyFont="1" applyFill="1" applyBorder="1" applyAlignment="1" applyProtection="1">
      <alignment horizontal="left" vertical="center"/>
      <protection locked="0"/>
    </xf>
    <xf numFmtId="14" fontId="13" fillId="2" borderId="58" xfId="0" applyNumberFormat="1" applyFont="1" applyFill="1" applyBorder="1" applyAlignment="1" applyProtection="1">
      <alignment horizontal="left" vertical="center"/>
      <protection locked="0"/>
    </xf>
    <xf numFmtId="14" fontId="13" fillId="2" borderId="20" xfId="0" applyNumberFormat="1" applyFont="1" applyFill="1" applyBorder="1" applyAlignment="1" applyProtection="1">
      <alignment horizontal="left" vertical="center"/>
      <protection locked="0"/>
    </xf>
    <xf numFmtId="14" fontId="13" fillId="2" borderId="21" xfId="0" applyNumberFormat="1" applyFont="1" applyFill="1" applyBorder="1" applyAlignment="1" applyProtection="1">
      <alignment horizontal="left" vertical="center"/>
      <protection locked="0"/>
    </xf>
    <xf numFmtId="14" fontId="13" fillId="2" borderId="1" xfId="0" applyNumberFormat="1" applyFont="1" applyFill="1" applyBorder="1" applyAlignment="1" applyProtection="1">
      <alignment horizontal="left" vertical="center"/>
      <protection locked="0"/>
    </xf>
    <xf numFmtId="14" fontId="13" fillId="2" borderId="2" xfId="0" applyNumberFormat="1" applyFont="1" applyFill="1" applyBorder="1" applyAlignment="1" applyProtection="1">
      <alignment horizontal="left" vertical="center"/>
      <protection locked="0"/>
    </xf>
    <xf numFmtId="14" fontId="13" fillId="2" borderId="52" xfId="0" applyNumberFormat="1" applyFont="1" applyFill="1" applyBorder="1" applyAlignment="1" applyProtection="1">
      <alignment horizontal="left" vertical="center"/>
      <protection locked="0"/>
    </xf>
    <xf numFmtId="49" fontId="13" fillId="2" borderId="9" xfId="12" applyNumberFormat="1" applyFont="1" applyFill="1" applyBorder="1" applyAlignment="1" applyProtection="1">
      <alignment horizontal="center" vertical="center"/>
      <protection locked="0"/>
    </xf>
    <xf numFmtId="0" fontId="13" fillId="2" borderId="11" xfId="12" applyFont="1" applyFill="1" applyBorder="1" applyAlignment="1" applyProtection="1">
      <alignment horizontal="center" vertical="center"/>
      <protection locked="0"/>
    </xf>
    <xf numFmtId="38" fontId="13" fillId="2" borderId="9" xfId="1" applyNumberFormat="1" applyFont="1" applyFill="1" applyBorder="1" applyAlignment="1" applyProtection="1">
      <alignment horizontal="right" vertical="center"/>
      <protection locked="0"/>
    </xf>
    <xf numFmtId="38" fontId="13" fillId="2" borderId="10" xfId="1" applyNumberFormat="1" applyFont="1" applyFill="1" applyBorder="1" applyAlignment="1" applyProtection="1">
      <alignment horizontal="right" vertical="center"/>
      <protection locked="0"/>
    </xf>
    <xf numFmtId="38" fontId="13" fillId="2" borderId="12" xfId="1" applyNumberFormat="1" applyFont="1" applyFill="1" applyBorder="1" applyAlignment="1" applyProtection="1">
      <alignment horizontal="right" vertical="center"/>
      <protection locked="0"/>
    </xf>
    <xf numFmtId="38" fontId="13" fillId="2" borderId="73" xfId="1" applyNumberFormat="1" applyFont="1" applyFill="1" applyBorder="1" applyAlignment="1" applyProtection="1">
      <alignment horizontal="right" vertical="center"/>
      <protection locked="0"/>
    </xf>
    <xf numFmtId="38" fontId="13" fillId="2" borderId="33" xfId="1" applyNumberFormat="1" applyFont="1" applyFill="1" applyBorder="1" applyAlignment="1" applyProtection="1">
      <alignment horizontal="right" vertical="center"/>
      <protection locked="0"/>
    </xf>
    <xf numFmtId="38" fontId="13" fillId="2" borderId="34" xfId="1" applyNumberFormat="1" applyFont="1" applyFill="1" applyBorder="1" applyAlignment="1" applyProtection="1">
      <alignment horizontal="right" vertical="center"/>
      <protection locked="0"/>
    </xf>
    <xf numFmtId="38" fontId="13" fillId="2" borderId="4" xfId="1" applyNumberFormat="1" applyFont="1" applyFill="1" applyBorder="1" applyAlignment="1" applyProtection="1">
      <alignment horizontal="right" vertical="center"/>
      <protection locked="0"/>
    </xf>
    <xf numFmtId="38" fontId="13" fillId="2" borderId="5" xfId="1" applyNumberFormat="1" applyFont="1" applyFill="1" applyBorder="1" applyAlignment="1" applyProtection="1">
      <alignment horizontal="right" vertical="center"/>
      <protection locked="0"/>
    </xf>
    <xf numFmtId="38" fontId="13" fillId="2" borderId="7" xfId="1" applyNumberFormat="1" applyFont="1" applyFill="1" applyBorder="1" applyAlignment="1" applyProtection="1">
      <alignment horizontal="right" vertical="center"/>
      <protection locked="0"/>
    </xf>
    <xf numFmtId="49" fontId="13" fillId="2" borderId="0" xfId="0" applyNumberFormat="1"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49" fontId="13" fillId="2" borderId="0" xfId="0" applyNumberFormat="1" applyFont="1" applyFill="1" applyAlignment="1" applyProtection="1">
      <alignment horizontal="left" vertical="center" shrinkToFit="1"/>
      <protection locked="0"/>
    </xf>
    <xf numFmtId="184" fontId="13" fillId="2" borderId="0" xfId="0" applyNumberFormat="1" applyFont="1" applyFill="1" applyAlignment="1" applyProtection="1">
      <alignment horizontal="left" vertical="center"/>
      <protection locked="0"/>
    </xf>
    <xf numFmtId="180" fontId="13" fillId="2" borderId="0" xfId="0" applyNumberFormat="1" applyFont="1" applyFill="1" applyAlignment="1" applyProtection="1">
      <alignment horizontal="left" vertical="center"/>
      <protection locked="0"/>
    </xf>
    <xf numFmtId="177" fontId="13" fillId="2" borderId="0" xfId="0" applyNumberFormat="1" applyFont="1" applyFill="1" applyAlignment="1" applyProtection="1">
      <alignment horizontal="left" vertical="center"/>
      <protection locked="0"/>
    </xf>
    <xf numFmtId="38" fontId="13" fillId="2" borderId="17" xfId="1" applyNumberFormat="1" applyFont="1" applyFill="1" applyBorder="1" applyAlignment="1" applyProtection="1">
      <alignment horizontal="right" vertical="center"/>
      <protection locked="0"/>
    </xf>
    <xf numFmtId="178" fontId="13" fillId="2" borderId="5" xfId="1" applyNumberFormat="1" applyFont="1" applyFill="1" applyBorder="1" applyAlignment="1" applyProtection="1">
      <alignment horizontal="right" vertical="center"/>
      <protection locked="0"/>
    </xf>
    <xf numFmtId="178" fontId="13" fillId="2" borderId="6" xfId="1" applyNumberFormat="1" applyFont="1" applyFill="1" applyBorder="1" applyAlignment="1" applyProtection="1">
      <alignment horizontal="right" vertical="center"/>
      <protection locked="0"/>
    </xf>
    <xf numFmtId="38" fontId="13" fillId="2" borderId="0" xfId="1" applyNumberFormat="1" applyFont="1" applyFill="1" applyAlignment="1" applyProtection="1">
      <alignment horizontal="right" vertical="center"/>
      <protection locked="0"/>
    </xf>
    <xf numFmtId="38" fontId="13" fillId="2" borderId="0" xfId="0" applyNumberFormat="1" applyFont="1" applyFill="1" applyAlignment="1" applyProtection="1">
      <alignment horizontal="right" vertical="center"/>
      <protection locked="0"/>
    </xf>
    <xf numFmtId="49" fontId="13" fillId="2" borderId="0" xfId="0" applyNumberFormat="1" applyFont="1" applyFill="1" applyAlignment="1" applyProtection="1">
      <alignment horizontal="right" vertical="center"/>
      <protection locked="0"/>
    </xf>
    <xf numFmtId="38" fontId="13" fillId="2" borderId="75" xfId="1" applyNumberFormat="1" applyFont="1" applyFill="1" applyBorder="1" applyAlignment="1" applyProtection="1">
      <alignment horizontal="right" vertical="center"/>
      <protection locked="0"/>
    </xf>
    <xf numFmtId="181" fontId="13" fillId="2" borderId="54" xfId="1" applyNumberFormat="1" applyFont="1" applyFill="1" applyBorder="1" applyAlignment="1" applyProtection="1">
      <alignment horizontal="right" vertical="center"/>
      <protection locked="0"/>
    </xf>
    <xf numFmtId="181" fontId="13" fillId="2" borderId="51" xfId="1" applyNumberFormat="1" applyFont="1" applyFill="1" applyBorder="1" applyAlignment="1" applyProtection="1">
      <alignment horizontal="right" vertical="center"/>
      <protection locked="0"/>
    </xf>
    <xf numFmtId="49" fontId="13" fillId="2" borderId="18" xfId="0" applyNumberFormat="1" applyFont="1" applyFill="1" applyBorder="1" applyAlignment="1" applyProtection="1">
      <alignment horizontal="left" vertical="center"/>
      <protection locked="0"/>
    </xf>
    <xf numFmtId="49" fontId="13" fillId="2" borderId="10" xfId="0" applyNumberFormat="1" applyFont="1" applyFill="1" applyBorder="1" applyAlignment="1" applyProtection="1">
      <alignment horizontal="left" vertical="center"/>
      <protection locked="0"/>
    </xf>
    <xf numFmtId="49" fontId="13" fillId="2" borderId="12" xfId="0" applyNumberFormat="1" applyFont="1" applyFill="1" applyBorder="1" applyAlignment="1" applyProtection="1">
      <alignment horizontal="left" vertical="center"/>
      <protection locked="0"/>
    </xf>
    <xf numFmtId="38" fontId="13" fillId="2" borderId="18" xfId="0" applyNumberFormat="1" applyFont="1" applyFill="1" applyBorder="1" applyAlignment="1" applyProtection="1">
      <alignment horizontal="right" vertical="center"/>
      <protection locked="0"/>
    </xf>
    <xf numFmtId="182" fontId="13" fillId="2" borderId="10" xfId="0" applyNumberFormat="1" applyFont="1" applyFill="1" applyBorder="1" applyAlignment="1" applyProtection="1">
      <alignment horizontal="right" vertical="center"/>
      <protection locked="0"/>
    </xf>
    <xf numFmtId="49" fontId="13" fillId="2" borderId="62" xfId="0" applyNumberFormat="1" applyFont="1" applyFill="1" applyBorder="1" applyAlignment="1" applyProtection="1">
      <alignment horizontal="left" vertical="center"/>
      <protection locked="0"/>
    </xf>
    <xf numFmtId="49" fontId="13" fillId="2" borderId="15" xfId="0" applyNumberFormat="1" applyFont="1" applyFill="1" applyBorder="1" applyAlignment="1" applyProtection="1">
      <alignment horizontal="left" vertical="center"/>
      <protection locked="0"/>
    </xf>
    <xf numFmtId="49" fontId="13" fillId="2" borderId="55" xfId="0" applyNumberFormat="1" applyFont="1" applyFill="1" applyBorder="1" applyAlignment="1" applyProtection="1">
      <alignment horizontal="left" vertical="center"/>
      <protection locked="0"/>
    </xf>
    <xf numFmtId="38" fontId="13" fillId="2" borderId="62" xfId="0" applyNumberFormat="1" applyFont="1" applyFill="1" applyBorder="1" applyAlignment="1" applyProtection="1">
      <alignment horizontal="right" vertical="center"/>
      <protection locked="0"/>
    </xf>
    <xf numFmtId="182" fontId="13" fillId="2" borderId="15" xfId="0" applyNumberFormat="1" applyFont="1" applyFill="1" applyBorder="1" applyAlignment="1" applyProtection="1">
      <alignment horizontal="right" vertical="center"/>
      <protection locked="0"/>
    </xf>
    <xf numFmtId="181" fontId="13" fillId="2" borderId="0" xfId="0" applyNumberFormat="1" applyFont="1" applyFill="1" applyAlignment="1" applyProtection="1">
      <alignment horizontal="left" vertical="center"/>
      <protection locked="0"/>
    </xf>
    <xf numFmtId="49" fontId="13" fillId="2" borderId="1" xfId="0" applyNumberFormat="1" applyFont="1" applyFill="1" applyBorder="1" applyAlignment="1" applyProtection="1">
      <alignment horizontal="left" vertical="center"/>
      <protection locked="0"/>
    </xf>
    <xf numFmtId="49" fontId="13" fillId="2" borderId="19" xfId="0" applyNumberFormat="1" applyFont="1" applyFill="1" applyBorder="1" applyAlignment="1" applyProtection="1">
      <alignment horizontal="left" vertical="center"/>
      <protection locked="0"/>
    </xf>
    <xf numFmtId="49" fontId="13" fillId="2" borderId="4" xfId="12" applyNumberFormat="1"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49" fontId="13" fillId="2" borderId="25" xfId="0" applyNumberFormat="1" applyFont="1" applyFill="1" applyBorder="1" applyAlignment="1" applyProtection="1">
      <alignment horizontal="left" vertical="center"/>
      <protection locked="0"/>
    </xf>
    <xf numFmtId="0" fontId="13" fillId="2" borderId="56" xfId="0" applyFont="1" applyFill="1" applyBorder="1" applyAlignment="1" applyProtection="1">
      <alignment horizontal="left" vertical="center"/>
      <protection locked="0"/>
    </xf>
    <xf numFmtId="49" fontId="13" fillId="2" borderId="31" xfId="0" applyNumberFormat="1" applyFont="1" applyFill="1" applyBorder="1" applyAlignment="1" applyProtection="1">
      <alignment horizontal="left" vertical="center"/>
      <protection locked="0"/>
    </xf>
    <xf numFmtId="0" fontId="13" fillId="2" borderId="69" xfId="0" applyFont="1" applyFill="1" applyBorder="1" applyAlignment="1" applyProtection="1">
      <alignment horizontal="left" vertical="center"/>
      <protection locked="0"/>
    </xf>
    <xf numFmtId="0" fontId="13" fillId="2" borderId="31" xfId="0" applyFont="1" applyFill="1" applyBorder="1" applyAlignment="1" applyProtection="1">
      <alignment horizontal="left" vertical="center"/>
      <protection locked="0"/>
    </xf>
    <xf numFmtId="49" fontId="13" fillId="2" borderId="53" xfId="0" applyNumberFormat="1" applyFont="1" applyFill="1" applyBorder="1" applyAlignment="1" applyProtection="1">
      <alignment horizontal="left" vertical="center"/>
      <protection locked="0"/>
    </xf>
    <xf numFmtId="0" fontId="13" fillId="2" borderId="47" xfId="0" applyFont="1" applyFill="1" applyBorder="1" applyAlignment="1" applyProtection="1">
      <alignment horizontal="left" vertical="center"/>
      <protection locked="0"/>
    </xf>
    <xf numFmtId="49" fontId="13" fillId="2" borderId="14" xfId="0" applyNumberFormat="1" applyFont="1" applyFill="1" applyBorder="1" applyAlignment="1" applyProtection="1">
      <alignment horizontal="left" vertical="center"/>
      <protection locked="0"/>
    </xf>
    <xf numFmtId="0" fontId="13" fillId="2" borderId="16" xfId="0" applyFont="1" applyFill="1" applyBorder="1" applyAlignment="1" applyProtection="1">
      <alignment horizontal="left" vertical="center"/>
      <protection locked="0"/>
    </xf>
    <xf numFmtId="49" fontId="13" fillId="2" borderId="65" xfId="12" applyNumberFormat="1" applyFont="1" applyFill="1" applyBorder="1" applyAlignment="1" applyProtection="1">
      <alignment horizontal="center" vertical="center"/>
      <protection locked="0"/>
    </xf>
    <xf numFmtId="49" fontId="13" fillId="2" borderId="30" xfId="12" applyNumberFormat="1" applyFont="1" applyFill="1" applyBorder="1" applyAlignment="1" applyProtection="1">
      <alignment horizontal="center" vertical="center"/>
      <protection locked="0"/>
    </xf>
    <xf numFmtId="0" fontId="13" fillId="2" borderId="30" xfId="12" applyFont="1" applyFill="1" applyBorder="1" applyAlignment="1" applyProtection="1">
      <alignment horizontal="center" vertical="center"/>
      <protection locked="0"/>
    </xf>
    <xf numFmtId="0" fontId="13" fillId="2" borderId="66" xfId="12" applyFont="1" applyFill="1" applyBorder="1" applyAlignment="1" applyProtection="1">
      <alignment horizontal="center" vertical="center"/>
      <protection locked="0"/>
    </xf>
    <xf numFmtId="49" fontId="13" fillId="2" borderId="4" xfId="12" applyNumberFormat="1" applyFont="1" applyFill="1" applyBorder="1" applyAlignment="1" applyProtection="1">
      <alignment horizontal="left" vertical="center"/>
      <protection locked="0"/>
    </xf>
    <xf numFmtId="49" fontId="13" fillId="2" borderId="6" xfId="12" applyNumberFormat="1" applyFont="1" applyFill="1" applyBorder="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49" fontId="13" fillId="2" borderId="9" xfId="12" applyNumberFormat="1" applyFont="1" applyFill="1" applyBorder="1" applyAlignment="1" applyProtection="1">
      <alignment horizontal="left" vertical="center"/>
      <protection locked="0"/>
    </xf>
    <xf numFmtId="49" fontId="13" fillId="2" borderId="11" xfId="12" applyNumberFormat="1" applyFont="1" applyFill="1" applyBorder="1" applyAlignment="1" applyProtection="1">
      <alignment horizontal="left" vertical="center"/>
      <protection locked="0"/>
    </xf>
    <xf numFmtId="0" fontId="13" fillId="2" borderId="15" xfId="0" applyFont="1" applyFill="1" applyBorder="1" applyAlignment="1" applyProtection="1">
      <alignment horizontal="left" vertical="center"/>
      <protection locked="0"/>
    </xf>
    <xf numFmtId="49" fontId="13" fillId="2" borderId="14" xfId="12" applyNumberFormat="1" applyFont="1" applyFill="1" applyBorder="1" applyAlignment="1" applyProtection="1">
      <alignment horizontal="left" vertical="center"/>
      <protection locked="0"/>
    </xf>
    <xf numFmtId="49" fontId="13" fillId="2" borderId="16" xfId="12" applyNumberFormat="1" applyFont="1" applyFill="1" applyBorder="1" applyAlignment="1" applyProtection="1">
      <alignment horizontal="left" vertical="center"/>
      <protection locked="0"/>
    </xf>
    <xf numFmtId="49" fontId="13" fillId="2" borderId="25" xfId="12" applyNumberFormat="1" applyFont="1" applyFill="1" applyBorder="1" applyAlignment="1" applyProtection="1">
      <alignment horizontal="left" vertical="center"/>
      <protection locked="0"/>
    </xf>
    <xf numFmtId="0" fontId="13" fillId="2" borderId="56" xfId="12" applyFont="1" applyFill="1" applyBorder="1" applyAlignment="1" applyProtection="1">
      <alignment horizontal="left" vertical="center"/>
      <protection locked="0"/>
    </xf>
    <xf numFmtId="49" fontId="13" fillId="2" borderId="31" xfId="12" applyNumberFormat="1" applyFont="1" applyFill="1" applyBorder="1" applyAlignment="1" applyProtection="1">
      <alignment horizontal="left" vertical="center"/>
      <protection locked="0"/>
    </xf>
    <xf numFmtId="0" fontId="13" fillId="2" borderId="69" xfId="12" applyFont="1" applyFill="1" applyBorder="1" applyAlignment="1" applyProtection="1">
      <alignment horizontal="left" vertical="center"/>
      <protection locked="0"/>
    </xf>
    <xf numFmtId="0" fontId="13" fillId="2" borderId="31" xfId="12" applyFont="1" applyFill="1" applyBorder="1" applyAlignment="1" applyProtection="1">
      <alignment horizontal="left" vertical="center"/>
      <protection locked="0"/>
    </xf>
    <xf numFmtId="0" fontId="13" fillId="2" borderId="53" xfId="12" applyFont="1" applyFill="1" applyBorder="1" applyAlignment="1" applyProtection="1">
      <alignment horizontal="left" vertical="center"/>
      <protection locked="0"/>
    </xf>
    <xf numFmtId="0" fontId="13" fillId="2" borderId="47" xfId="12" applyFont="1" applyFill="1" applyBorder="1" applyAlignment="1" applyProtection="1">
      <alignment horizontal="left" vertical="center"/>
      <protection locked="0"/>
    </xf>
    <xf numFmtId="49" fontId="13" fillId="2" borderId="41" xfId="12" applyNumberFormat="1"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0" fontId="4" fillId="3" borderId="25" xfId="18" applyNumberFormat="1" applyFont="1" applyFill="1" applyBorder="1" applyAlignment="1" applyProtection="1">
      <alignment horizontal="center" vertical="center"/>
    </xf>
    <xf numFmtId="38" fontId="4" fillId="3" borderId="56" xfId="18" applyFont="1" applyFill="1" applyBorder="1" applyAlignment="1" applyProtection="1">
      <alignment horizontal="center" vertical="center"/>
    </xf>
    <xf numFmtId="38" fontId="4" fillId="3" borderId="31" xfId="18" applyFont="1" applyFill="1" applyBorder="1" applyAlignment="1" applyProtection="1">
      <alignment horizontal="center" vertical="center"/>
    </xf>
    <xf numFmtId="38" fontId="4" fillId="3" borderId="69" xfId="18" applyFont="1" applyFill="1" applyBorder="1" applyAlignment="1" applyProtection="1">
      <alignment horizontal="center" vertical="center"/>
    </xf>
    <xf numFmtId="38" fontId="4" fillId="3" borderId="58" xfId="18" applyFont="1" applyFill="1" applyBorder="1" applyAlignment="1" applyProtection="1">
      <alignment horizontal="center" vertical="center"/>
    </xf>
    <xf numFmtId="38" fontId="4" fillId="3" borderId="63" xfId="18" applyFont="1" applyFill="1" applyBorder="1" applyAlignment="1" applyProtection="1">
      <alignment horizontal="center" vertical="center"/>
    </xf>
    <xf numFmtId="49" fontId="13" fillId="2" borderId="58" xfId="12" applyNumberFormat="1" applyFont="1" applyFill="1" applyBorder="1" applyAlignment="1" applyProtection="1">
      <alignment horizontal="left" vertical="center"/>
      <protection locked="0"/>
    </xf>
    <xf numFmtId="0" fontId="13" fillId="2" borderId="63" xfId="12" applyFont="1" applyFill="1" applyBorder="1" applyAlignment="1" applyProtection="1">
      <alignment horizontal="left" vertical="center"/>
      <protection locked="0"/>
    </xf>
    <xf numFmtId="49" fontId="13" fillId="2" borderId="53" xfId="12" applyNumberFormat="1" applyFont="1" applyFill="1" applyBorder="1" applyAlignment="1" applyProtection="1">
      <alignment horizontal="left" vertical="center"/>
      <protection locked="0"/>
    </xf>
    <xf numFmtId="177" fontId="13" fillId="2" borderId="10" xfId="1" applyNumberFormat="1" applyFont="1" applyFill="1" applyBorder="1" applyAlignment="1" applyProtection="1">
      <alignment horizontal="right" vertical="center"/>
      <protection locked="0"/>
    </xf>
    <xf numFmtId="177" fontId="13" fillId="2" borderId="11" xfId="1" applyNumberFormat="1" applyFont="1" applyFill="1" applyBorder="1" applyAlignment="1" applyProtection="1">
      <alignment horizontal="right" vertical="center"/>
      <protection locked="0"/>
    </xf>
    <xf numFmtId="38" fontId="13" fillId="2" borderId="18" xfId="1" applyNumberFormat="1" applyFont="1" applyFill="1" applyBorder="1" applyAlignment="1" applyProtection="1">
      <alignment horizontal="right" vertical="center"/>
      <protection locked="0"/>
    </xf>
    <xf numFmtId="178" fontId="13" fillId="2" borderId="10" xfId="1" applyNumberFormat="1" applyFont="1" applyFill="1" applyBorder="1" applyAlignment="1" applyProtection="1">
      <alignment horizontal="right" vertical="center"/>
      <protection locked="0"/>
    </xf>
    <xf numFmtId="178" fontId="13" fillId="2" borderId="11" xfId="1" applyNumberFormat="1" applyFont="1" applyFill="1" applyBorder="1" applyAlignment="1" applyProtection="1">
      <alignment horizontal="right" vertical="center"/>
      <protection locked="0"/>
    </xf>
    <xf numFmtId="38" fontId="13" fillId="2" borderId="9" xfId="6" applyNumberFormat="1" applyFont="1" applyFill="1" applyBorder="1" applyAlignment="1" applyProtection="1">
      <alignment horizontal="right" vertical="center"/>
      <protection locked="0"/>
    </xf>
    <xf numFmtId="0" fontId="13" fillId="2" borderId="11" xfId="6" applyFont="1" applyFill="1" applyBorder="1" applyAlignment="1" applyProtection="1">
      <alignment horizontal="right" vertical="center"/>
      <protection locked="0"/>
    </xf>
    <xf numFmtId="38" fontId="13" fillId="2" borderId="62" xfId="1" applyNumberFormat="1" applyFont="1" applyFill="1" applyBorder="1" applyAlignment="1" applyProtection="1">
      <alignment horizontal="right" vertical="center"/>
      <protection locked="0"/>
    </xf>
    <xf numFmtId="178" fontId="13" fillId="2" borderId="15" xfId="1" applyNumberFormat="1" applyFont="1" applyFill="1" applyBorder="1" applyAlignment="1" applyProtection="1">
      <alignment horizontal="right" vertical="center"/>
      <protection locked="0"/>
    </xf>
    <xf numFmtId="178" fontId="13" fillId="2" borderId="55" xfId="1" applyNumberFormat="1" applyFont="1" applyFill="1" applyBorder="1" applyAlignment="1" applyProtection="1">
      <alignment horizontal="right" vertical="center"/>
      <protection locked="0"/>
    </xf>
    <xf numFmtId="181" fontId="13" fillId="2" borderId="10" xfId="1" applyNumberFormat="1" applyFont="1" applyFill="1" applyBorder="1" applyAlignment="1" applyProtection="1">
      <alignment horizontal="right" vertical="center"/>
      <protection locked="0"/>
    </xf>
    <xf numFmtId="181" fontId="13" fillId="2" borderId="12" xfId="1" applyNumberFormat="1" applyFont="1" applyFill="1" applyBorder="1" applyAlignment="1" applyProtection="1">
      <alignment horizontal="right" vertical="center"/>
      <protection locked="0"/>
    </xf>
    <xf numFmtId="38" fontId="13" fillId="2" borderId="61" xfId="1" applyNumberFormat="1" applyFont="1" applyFill="1" applyBorder="1" applyAlignment="1" applyProtection="1">
      <alignment horizontal="right" vertical="center"/>
      <protection locked="0"/>
    </xf>
    <xf numFmtId="181" fontId="13" fillId="2" borderId="43" xfId="1" applyNumberFormat="1" applyFont="1" applyFill="1" applyBorder="1" applyAlignment="1" applyProtection="1">
      <alignment horizontal="right" vertical="center"/>
      <protection locked="0"/>
    </xf>
    <xf numFmtId="181" fontId="13" fillId="2" borderId="50" xfId="1" applyNumberFormat="1" applyFont="1" applyFill="1" applyBorder="1" applyAlignment="1" applyProtection="1">
      <alignment horizontal="right" vertical="center"/>
      <protection locked="0"/>
    </xf>
    <xf numFmtId="38" fontId="13" fillId="2" borderId="32" xfId="1" applyNumberFormat="1" applyFont="1" applyFill="1" applyBorder="1" applyAlignment="1" applyProtection="1">
      <alignment horizontal="right" vertical="center"/>
      <protection locked="0"/>
    </xf>
    <xf numFmtId="178" fontId="13" fillId="2" borderId="33" xfId="1" applyNumberFormat="1" applyFont="1" applyFill="1" applyBorder="1" applyAlignment="1" applyProtection="1">
      <alignment horizontal="right" vertical="center"/>
      <protection locked="0"/>
    </xf>
    <xf numFmtId="178" fontId="13" fillId="2" borderId="74" xfId="1" applyNumberFormat="1" applyFont="1" applyFill="1" applyBorder="1" applyAlignment="1" applyProtection="1">
      <alignment horizontal="right" vertical="center"/>
      <protection locked="0"/>
    </xf>
    <xf numFmtId="38" fontId="13" fillId="2" borderId="14" xfId="6" applyNumberFormat="1" applyFont="1" applyFill="1" applyBorder="1" applyAlignment="1" applyProtection="1">
      <alignment horizontal="right" vertical="center"/>
      <protection locked="0"/>
    </xf>
    <xf numFmtId="0" fontId="13" fillId="2" borderId="16" xfId="6" applyFont="1" applyFill="1" applyBorder="1" applyAlignment="1" applyProtection="1">
      <alignment horizontal="right" vertical="center"/>
      <protection locked="0"/>
    </xf>
    <xf numFmtId="38" fontId="13" fillId="2" borderId="11" xfId="6" applyNumberFormat="1" applyFont="1" applyFill="1" applyBorder="1" applyAlignment="1" applyProtection="1">
      <alignment horizontal="right" vertical="center"/>
      <protection locked="0"/>
    </xf>
    <xf numFmtId="38" fontId="4" fillId="0" borderId="10" xfId="18" applyFont="1" applyBorder="1" applyAlignment="1" applyProtection="1">
      <alignment horizontal="right" vertical="center"/>
    </xf>
    <xf numFmtId="49" fontId="13" fillId="2" borderId="60" xfId="2" applyNumberFormat="1" applyFont="1" applyFill="1" applyBorder="1" applyAlignment="1" applyProtection="1">
      <alignment horizontal="center" vertical="center"/>
      <protection locked="0"/>
    </xf>
    <xf numFmtId="0" fontId="13" fillId="2" borderId="59" xfId="2" applyFont="1" applyFill="1" applyBorder="1" applyAlignment="1" applyProtection="1">
      <alignment horizontal="center" vertical="center"/>
      <protection locked="0"/>
    </xf>
    <xf numFmtId="177" fontId="13" fillId="2" borderId="33" xfId="1" applyNumberFormat="1" applyFont="1" applyFill="1" applyBorder="1" applyAlignment="1" applyProtection="1">
      <alignment horizontal="right" vertical="center"/>
      <protection locked="0"/>
    </xf>
    <xf numFmtId="177" fontId="13" fillId="2" borderId="74" xfId="1" applyNumberFormat="1" applyFont="1" applyFill="1" applyBorder="1" applyAlignment="1" applyProtection="1">
      <alignment horizontal="right" vertical="center"/>
      <protection locked="0"/>
    </xf>
    <xf numFmtId="38" fontId="13" fillId="2" borderId="4" xfId="6" applyNumberFormat="1" applyFont="1" applyFill="1" applyBorder="1" applyAlignment="1" applyProtection="1">
      <alignment horizontal="right" vertical="center"/>
      <protection locked="0"/>
    </xf>
    <xf numFmtId="0" fontId="13" fillId="2" borderId="6" xfId="6" applyFont="1" applyFill="1" applyBorder="1" applyAlignment="1" applyProtection="1">
      <alignment horizontal="right" vertical="center"/>
      <protection locked="0"/>
    </xf>
    <xf numFmtId="177" fontId="13" fillId="2" borderId="11" xfId="6" applyNumberFormat="1" applyFont="1" applyFill="1" applyBorder="1" applyAlignment="1" applyProtection="1">
      <alignment horizontal="right" vertical="center"/>
      <protection locked="0"/>
    </xf>
    <xf numFmtId="177" fontId="13" fillId="2" borderId="5" xfId="1" applyNumberFormat="1" applyFont="1" applyFill="1" applyBorder="1" applyAlignment="1" applyProtection="1">
      <alignment horizontal="right" vertical="center"/>
      <protection locked="0"/>
    </xf>
    <xf numFmtId="177" fontId="13" fillId="2" borderId="6" xfId="1" applyNumberFormat="1" applyFont="1" applyFill="1" applyBorder="1" applyAlignment="1" applyProtection="1">
      <alignment horizontal="right" vertical="center"/>
      <protection locked="0"/>
    </xf>
    <xf numFmtId="178" fontId="13" fillId="2" borderId="12" xfId="1" applyNumberFormat="1" applyFont="1" applyFill="1" applyBorder="1" applyAlignment="1" applyProtection="1">
      <alignment horizontal="right" vertical="center"/>
      <protection locked="0"/>
    </xf>
    <xf numFmtId="178" fontId="13" fillId="2" borderId="0" xfId="0" applyNumberFormat="1" applyFont="1" applyFill="1" applyAlignment="1" applyProtection="1">
      <alignment horizontal="right" vertical="center"/>
      <protection locked="0"/>
    </xf>
    <xf numFmtId="178" fontId="13" fillId="2" borderId="7" xfId="1" applyNumberFormat="1" applyFont="1" applyFill="1" applyBorder="1" applyAlignment="1" applyProtection="1">
      <alignment horizontal="right" vertical="center"/>
      <protection locked="0"/>
    </xf>
    <xf numFmtId="0" fontId="4" fillId="0" borderId="0" xfId="6" applyFont="1" applyProtection="1">
      <alignment vertical="center"/>
    </xf>
    <xf numFmtId="0" fontId="26" fillId="0" borderId="0" xfId="2" applyFont="1" applyProtection="1">
      <alignment vertical="center"/>
    </xf>
    <xf numFmtId="0" fontId="8" fillId="0" borderId="0" xfId="2" applyFont="1" applyProtection="1">
      <alignment vertical="center"/>
    </xf>
    <xf numFmtId="185" fontId="7" fillId="0" borderId="0" xfId="2" applyNumberFormat="1" applyFont="1" applyAlignment="1" applyProtection="1">
      <alignment vertical="top"/>
    </xf>
    <xf numFmtId="185" fontId="7" fillId="0" borderId="0" xfId="2" applyNumberFormat="1" applyFont="1" applyAlignment="1" applyProtection="1">
      <alignment horizontal="right" vertical="top"/>
    </xf>
    <xf numFmtId="0" fontId="4" fillId="0" borderId="0" xfId="2" applyFont="1" applyProtection="1">
      <alignment vertical="center"/>
    </xf>
    <xf numFmtId="0" fontId="14" fillId="0" borderId="0" xfId="2" applyFont="1" applyProtection="1">
      <alignment vertical="center"/>
    </xf>
    <xf numFmtId="0" fontId="4" fillId="0" borderId="0" xfId="1" applyFont="1" applyProtection="1">
      <alignment vertical="center"/>
    </xf>
    <xf numFmtId="0" fontId="13" fillId="0" borderId="22" xfId="2" applyFont="1" applyBorder="1" applyAlignment="1" applyProtection="1">
      <alignment vertical="center" wrapText="1"/>
    </xf>
    <xf numFmtId="0" fontId="13" fillId="0" borderId="23" xfId="2" applyFont="1" applyBorder="1" applyAlignment="1" applyProtection="1">
      <alignment vertical="center" wrapText="1"/>
    </xf>
    <xf numFmtId="0" fontId="13" fillId="0" borderId="26" xfId="2" applyFont="1" applyBorder="1" applyAlignment="1" applyProtection="1">
      <alignment vertical="center" wrapText="1"/>
    </xf>
    <xf numFmtId="0" fontId="13" fillId="0" borderId="27" xfId="2" applyFont="1" applyBorder="1" applyProtection="1">
      <alignment vertical="center"/>
    </xf>
    <xf numFmtId="0" fontId="13" fillId="0" borderId="0" xfId="2" applyFont="1" applyProtection="1">
      <alignment vertical="center"/>
    </xf>
    <xf numFmtId="0" fontId="13" fillId="0" borderId="29" xfId="2" applyFont="1" applyBorder="1" applyProtection="1">
      <alignment vertical="center"/>
    </xf>
    <xf numFmtId="0" fontId="13" fillId="0" borderId="24" xfId="2" applyFont="1" applyBorder="1" applyProtection="1">
      <alignment vertical="center"/>
    </xf>
    <xf numFmtId="0" fontId="13" fillId="0" borderId="20" xfId="2" applyFont="1" applyBorder="1" applyProtection="1">
      <alignment vertical="center"/>
    </xf>
    <xf numFmtId="0" fontId="13" fillId="0" borderId="21" xfId="2" applyFont="1" applyBorder="1" applyProtection="1">
      <alignment vertical="center"/>
    </xf>
    <xf numFmtId="0" fontId="17" fillId="0" borderId="22" xfId="0" applyFont="1" applyBorder="1" applyAlignment="1" applyProtection="1">
      <alignment horizontal="left" vertical="center" indent="1"/>
    </xf>
    <xf numFmtId="0" fontId="17" fillId="0" borderId="23" xfId="0" applyFont="1" applyBorder="1" applyAlignment="1" applyProtection="1">
      <alignment horizontal="left" vertical="center" indent="1"/>
    </xf>
    <xf numFmtId="0" fontId="17" fillId="0" borderId="26" xfId="0" applyFont="1" applyBorder="1" applyAlignment="1" applyProtection="1">
      <alignment horizontal="left" vertical="center" indent="1"/>
    </xf>
    <xf numFmtId="0" fontId="17" fillId="0" borderId="27" xfId="0" applyFont="1" applyBorder="1" applyProtection="1">
      <alignment vertical="center"/>
    </xf>
    <xf numFmtId="0" fontId="17" fillId="0" borderId="0" xfId="0" applyFont="1" applyProtection="1">
      <alignment vertical="center"/>
    </xf>
    <xf numFmtId="0" fontId="4" fillId="0" borderId="23" xfId="0" applyFont="1" applyBorder="1" applyProtection="1">
      <alignment vertical="center"/>
    </xf>
    <xf numFmtId="0" fontId="4" fillId="0" borderId="26" xfId="0" applyFont="1" applyBorder="1" applyProtection="1">
      <alignment vertical="center"/>
    </xf>
    <xf numFmtId="0" fontId="4" fillId="0" borderId="0" xfId="0" applyFont="1" applyProtection="1">
      <alignment vertical="center"/>
    </xf>
    <xf numFmtId="0" fontId="4" fillId="0" borderId="29" xfId="0" applyFont="1" applyBorder="1" applyProtection="1">
      <alignment vertical="center"/>
    </xf>
    <xf numFmtId="179" fontId="4" fillId="0" borderId="27" xfId="0" applyNumberFormat="1" applyFont="1" applyBorder="1" applyProtection="1">
      <alignment vertical="center"/>
    </xf>
    <xf numFmtId="179" fontId="4" fillId="0" borderId="0" xfId="0" applyNumberFormat="1" applyFont="1" applyProtection="1">
      <alignment vertical="center"/>
    </xf>
    <xf numFmtId="0" fontId="21" fillId="0" borderId="0" xfId="0" applyFont="1" applyAlignment="1" applyProtection="1">
      <alignment horizontal="right" vertical="top"/>
    </xf>
    <xf numFmtId="0" fontId="22" fillId="0" borderId="0" xfId="0" applyFont="1" applyAlignment="1" applyProtection="1">
      <alignment vertical="top"/>
    </xf>
    <xf numFmtId="0" fontId="15" fillId="0" borderId="0" xfId="0" applyFont="1" applyAlignment="1" applyProtection="1">
      <alignment vertical="top" wrapText="1"/>
    </xf>
    <xf numFmtId="0" fontId="21" fillId="0" borderId="0" xfId="0" applyFont="1" applyAlignment="1" applyProtection="1">
      <alignment vertical="top"/>
    </xf>
    <xf numFmtId="0" fontId="4" fillId="0" borderId="27" xfId="0" applyFont="1" applyBorder="1" applyProtection="1">
      <alignment vertical="center"/>
    </xf>
    <xf numFmtId="0" fontId="4" fillId="0" borderId="29" xfId="0" applyFont="1" applyBorder="1" applyAlignment="1" applyProtection="1">
      <alignment vertical="top" wrapText="1"/>
    </xf>
    <xf numFmtId="49" fontId="21" fillId="0" borderId="0" xfId="0" applyNumberFormat="1" applyFont="1" applyAlignment="1" applyProtection="1">
      <alignment horizontal="right" vertical="top"/>
    </xf>
    <xf numFmtId="0" fontId="4" fillId="0" borderId="29" xfId="0" applyFont="1" applyBorder="1" applyAlignment="1" applyProtection="1">
      <alignment vertical="top"/>
    </xf>
    <xf numFmtId="180" fontId="21" fillId="0" borderId="0" xfId="0" applyNumberFormat="1" applyFont="1" applyAlignment="1" applyProtection="1">
      <alignment horizontal="right" vertical="top"/>
    </xf>
    <xf numFmtId="49" fontId="4" fillId="0" borderId="0" xfId="0" applyNumberFormat="1" applyFont="1" applyProtection="1">
      <alignment vertical="center"/>
    </xf>
    <xf numFmtId="49" fontId="4" fillId="0" borderId="29" xfId="0" applyNumberFormat="1" applyFont="1" applyBorder="1" applyProtection="1">
      <alignment vertical="center"/>
    </xf>
    <xf numFmtId="0" fontId="4" fillId="0" borderId="0" xfId="0" applyFont="1" applyAlignment="1" applyProtection="1">
      <alignment vertical="top"/>
    </xf>
    <xf numFmtId="0" fontId="4" fillId="0" borderId="24" xfId="0" applyFont="1" applyBorder="1" applyProtection="1">
      <alignment vertical="center"/>
    </xf>
    <xf numFmtId="0" fontId="4" fillId="0" borderId="20" xfId="0" applyFont="1" applyBorder="1" applyProtection="1">
      <alignment vertical="center"/>
    </xf>
    <xf numFmtId="0" fontId="4" fillId="0" borderId="20" xfId="0" applyFont="1" applyBorder="1" applyAlignment="1" applyProtection="1">
      <alignment vertical="top"/>
    </xf>
    <xf numFmtId="0" fontId="4" fillId="0" borderId="21" xfId="0" applyFont="1" applyBorder="1" applyProtection="1">
      <alignment vertical="center"/>
    </xf>
    <xf numFmtId="49" fontId="4" fillId="0" borderId="0" xfId="0" applyNumberFormat="1" applyFont="1" applyAlignment="1" applyProtection="1">
      <alignment vertical="top"/>
    </xf>
    <xf numFmtId="0" fontId="17" fillId="0" borderId="20" xfId="0" applyFont="1" applyBorder="1" applyProtection="1">
      <alignment vertical="center"/>
    </xf>
    <xf numFmtId="180" fontId="4" fillId="0" borderId="0" xfId="0" applyNumberFormat="1" applyFont="1" applyProtection="1">
      <alignment vertical="center"/>
    </xf>
    <xf numFmtId="0" fontId="15" fillId="0" borderId="0" xfId="0" applyFont="1" applyProtection="1">
      <alignment vertical="center"/>
    </xf>
    <xf numFmtId="0" fontId="4" fillId="0" borderId="0" xfId="0" applyFont="1" applyAlignment="1" applyProtection="1">
      <alignment horizontal="left" vertical="center"/>
    </xf>
    <xf numFmtId="0" fontId="4" fillId="0" borderId="29" xfId="0" applyFont="1" applyBorder="1" applyAlignment="1" applyProtection="1">
      <alignment horizontal="left" vertical="center"/>
    </xf>
    <xf numFmtId="49" fontId="4" fillId="0" borderId="0" xfId="0" applyNumberFormat="1" applyFont="1" applyAlignment="1" applyProtection="1">
      <alignment horizontal="right" vertical="top"/>
    </xf>
    <xf numFmtId="0" fontId="4" fillId="0" borderId="0" xfId="0" applyFont="1" applyAlignment="1" applyProtection="1">
      <alignment horizontal="left" vertical="top"/>
    </xf>
    <xf numFmtId="0" fontId="4" fillId="0" borderId="29" xfId="0" applyFont="1" applyBorder="1" applyAlignment="1" applyProtection="1">
      <alignment horizontal="left" vertical="top"/>
    </xf>
    <xf numFmtId="0" fontId="21" fillId="0" borderId="0" xfId="0" applyFont="1" applyAlignment="1" applyProtection="1">
      <alignment horizontal="left" vertical="top" wrapText="1"/>
    </xf>
    <xf numFmtId="177" fontId="21" fillId="0" borderId="0" xfId="0" applyNumberFormat="1" applyFont="1" applyAlignment="1" applyProtection="1">
      <alignment horizontal="right" vertical="top"/>
    </xf>
    <xf numFmtId="0" fontId="20" fillId="0" borderId="0" xfId="1" applyFont="1" applyProtection="1">
      <alignment vertical="center"/>
    </xf>
    <xf numFmtId="0" fontId="20" fillId="0" borderId="27" xfId="0" applyFont="1" applyBorder="1" applyProtection="1">
      <alignment vertical="center"/>
    </xf>
    <xf numFmtId="0" fontId="20" fillId="0" borderId="0" xfId="0" applyFont="1" applyProtection="1">
      <alignment vertical="center"/>
    </xf>
    <xf numFmtId="0" fontId="20" fillId="0" borderId="0" xfId="2" applyFont="1" applyProtection="1">
      <alignment vertical="center"/>
    </xf>
    <xf numFmtId="49" fontId="4" fillId="0" borderId="20" xfId="0" applyNumberFormat="1" applyFont="1" applyBorder="1" applyAlignment="1" applyProtection="1">
      <alignment vertical="top"/>
    </xf>
    <xf numFmtId="0" fontId="4" fillId="0" borderId="21" xfId="0" applyFont="1" applyBorder="1" applyAlignment="1" applyProtection="1">
      <alignment vertical="top"/>
    </xf>
    <xf numFmtId="49" fontId="4" fillId="0" borderId="0" xfId="2" applyNumberFormat="1" applyFont="1" applyProtection="1">
      <alignment vertical="center"/>
    </xf>
    <xf numFmtId="49" fontId="4" fillId="0" borderId="23" xfId="0" applyNumberFormat="1" applyFont="1" applyBorder="1" applyProtection="1">
      <alignment vertical="center"/>
    </xf>
    <xf numFmtId="0" fontId="19" fillId="0" borderId="27" xfId="0" applyFont="1" applyBorder="1" applyProtection="1">
      <alignment vertical="center"/>
    </xf>
    <xf numFmtId="0" fontId="21" fillId="0" borderId="0" xfId="0" applyFont="1" applyProtection="1">
      <alignment vertical="center"/>
    </xf>
    <xf numFmtId="49" fontId="15" fillId="0" borderId="0" xfId="0" applyNumberFormat="1" applyFont="1" applyProtection="1">
      <alignment vertical="center"/>
    </xf>
    <xf numFmtId="183" fontId="4" fillId="0" borderId="0" xfId="1" applyNumberFormat="1" applyFont="1" applyProtection="1">
      <alignment vertical="center"/>
    </xf>
    <xf numFmtId="0" fontId="18" fillId="0" borderId="27" xfId="0" applyFont="1" applyBorder="1" applyAlignment="1" applyProtection="1">
      <alignment horizontal="left" vertical="center" indent="1"/>
    </xf>
    <xf numFmtId="0" fontId="18" fillId="0" borderId="0" xfId="0" applyFont="1" applyAlignment="1" applyProtection="1">
      <alignment horizontal="left" vertical="center"/>
    </xf>
    <xf numFmtId="0" fontId="19" fillId="0" borderId="0" xfId="0" applyFont="1" applyAlignment="1" applyProtection="1">
      <alignment horizontal="left" vertical="center" indent="1"/>
    </xf>
    <xf numFmtId="180" fontId="19" fillId="0" borderId="0" xfId="0" applyNumberFormat="1" applyFont="1" applyProtection="1">
      <alignment vertical="center"/>
    </xf>
    <xf numFmtId="0" fontId="4" fillId="0" borderId="29" xfId="2" applyFont="1" applyBorder="1" applyProtection="1">
      <alignment vertical="center"/>
    </xf>
    <xf numFmtId="0" fontId="4" fillId="0" borderId="28"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52" xfId="0" applyFont="1" applyBorder="1" applyAlignment="1" applyProtection="1">
      <alignment horizontal="left" vertical="center"/>
    </xf>
    <xf numFmtId="49" fontId="4" fillId="0" borderId="28"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52" xfId="1" applyNumberFormat="1" applyFont="1" applyBorder="1" applyAlignment="1" applyProtection="1">
      <alignment horizontal="center" vertical="center"/>
    </xf>
    <xf numFmtId="178" fontId="4" fillId="0" borderId="28" xfId="1" applyNumberFormat="1" applyFont="1" applyBorder="1" applyAlignment="1" applyProtection="1">
      <alignment horizontal="center" vertical="center"/>
    </xf>
    <xf numFmtId="0" fontId="4" fillId="0" borderId="17" xfId="2" applyFont="1" applyBorder="1" applyAlignment="1" applyProtection="1">
      <alignment horizontal="left" vertical="center"/>
    </xf>
    <xf numFmtId="0" fontId="4" fillId="0" borderId="5" xfId="2" applyFont="1" applyBorder="1" applyAlignment="1" applyProtection="1">
      <alignment horizontal="left" vertical="center"/>
    </xf>
    <xf numFmtId="0" fontId="4" fillId="0" borderId="7" xfId="2" applyFont="1" applyBorder="1" applyAlignment="1" applyProtection="1">
      <alignment horizontal="left" vertical="center"/>
    </xf>
    <xf numFmtId="38" fontId="4" fillId="0" borderId="17" xfId="1" applyNumberFormat="1" applyFont="1" applyBorder="1" applyAlignment="1" applyProtection="1">
      <alignment horizontal="right" vertical="center"/>
    </xf>
    <xf numFmtId="38" fontId="4" fillId="0" borderId="5" xfId="1" applyNumberFormat="1" applyFont="1" applyBorder="1" applyAlignment="1" applyProtection="1">
      <alignment horizontal="right" vertical="center"/>
    </xf>
    <xf numFmtId="38" fontId="4" fillId="0" borderId="7" xfId="1" applyNumberFormat="1" applyFont="1" applyBorder="1" applyAlignment="1" applyProtection="1">
      <alignment horizontal="right" vertical="center"/>
    </xf>
    <xf numFmtId="0" fontId="4" fillId="0" borderId="18" xfId="2" applyFont="1" applyBorder="1" applyAlignment="1" applyProtection="1">
      <alignment horizontal="left" vertical="center"/>
    </xf>
    <xf numFmtId="0" fontId="4" fillId="0" borderId="10" xfId="2" applyFont="1" applyBorder="1" applyAlignment="1" applyProtection="1">
      <alignment horizontal="left" vertical="center"/>
    </xf>
    <xf numFmtId="0" fontId="4" fillId="0" borderId="12" xfId="2" applyFont="1" applyBorder="1" applyAlignment="1" applyProtection="1">
      <alignment horizontal="left" vertical="center"/>
    </xf>
    <xf numFmtId="38" fontId="4" fillId="0" borderId="18" xfId="1" applyNumberFormat="1" applyFont="1" applyBorder="1" applyAlignment="1" applyProtection="1">
      <alignment horizontal="right" vertical="center"/>
    </xf>
    <xf numFmtId="38" fontId="4" fillId="0" borderId="10" xfId="1" applyNumberFormat="1" applyFont="1" applyBorder="1" applyAlignment="1" applyProtection="1">
      <alignment horizontal="right" vertical="center"/>
    </xf>
    <xf numFmtId="38" fontId="4" fillId="0" borderId="12" xfId="1" applyNumberFormat="1" applyFont="1" applyBorder="1" applyAlignment="1" applyProtection="1">
      <alignment horizontal="right" vertical="center"/>
    </xf>
    <xf numFmtId="38" fontId="4" fillId="0" borderId="32" xfId="1" applyNumberFormat="1" applyFont="1" applyBorder="1" applyAlignment="1" applyProtection="1">
      <alignment horizontal="right" vertical="center"/>
    </xf>
    <xf numFmtId="38" fontId="4" fillId="0" borderId="33" xfId="1" applyNumberFormat="1" applyFont="1" applyBorder="1" applyAlignment="1" applyProtection="1">
      <alignment horizontal="right" vertical="center"/>
    </xf>
    <xf numFmtId="38" fontId="4" fillId="0" borderId="34" xfId="1" applyNumberFormat="1" applyFont="1" applyBorder="1" applyAlignment="1" applyProtection="1">
      <alignment horizontal="right" vertical="center"/>
    </xf>
    <xf numFmtId="179" fontId="4" fillId="0" borderId="35" xfId="0" applyNumberFormat="1" applyFont="1" applyBorder="1" applyAlignment="1" applyProtection="1">
      <alignment horizontal="left" vertical="center"/>
    </xf>
    <xf numFmtId="179" fontId="4" fillId="0" borderId="36" xfId="0" applyNumberFormat="1" applyFont="1" applyBorder="1" applyAlignment="1" applyProtection="1">
      <alignment horizontal="left" vertical="center"/>
    </xf>
    <xf numFmtId="179" fontId="4" fillId="0" borderId="37" xfId="0" applyNumberFormat="1" applyFont="1" applyBorder="1" applyAlignment="1" applyProtection="1">
      <alignment horizontal="left" vertical="center"/>
    </xf>
    <xf numFmtId="38" fontId="4" fillId="0" borderId="35" xfId="1" applyNumberFormat="1" applyFont="1" applyBorder="1" applyAlignment="1" applyProtection="1">
      <alignment horizontal="right" vertical="center"/>
    </xf>
    <xf numFmtId="38" fontId="4" fillId="0" borderId="36" xfId="1" applyNumberFormat="1" applyFont="1" applyBorder="1" applyAlignment="1" applyProtection="1">
      <alignment horizontal="right" vertical="center"/>
    </xf>
    <xf numFmtId="38" fontId="4" fillId="0" borderId="37" xfId="1" applyNumberFormat="1" applyFont="1" applyBorder="1" applyAlignment="1" applyProtection="1">
      <alignment horizontal="right" vertical="center"/>
    </xf>
    <xf numFmtId="178" fontId="4" fillId="0" borderId="0" xfId="1" applyNumberFormat="1" applyFont="1" applyAlignment="1" applyProtection="1">
      <alignment horizontal="right" vertical="center"/>
    </xf>
    <xf numFmtId="178" fontId="4" fillId="0" borderId="0" xfId="1" applyNumberFormat="1" applyFont="1" applyProtection="1">
      <alignment vertical="center"/>
    </xf>
    <xf numFmtId="178" fontId="4" fillId="0" borderId="29" xfId="1" applyNumberFormat="1" applyFont="1" applyBorder="1" applyAlignment="1" applyProtection="1">
      <alignment horizontal="right" vertical="center"/>
    </xf>
    <xf numFmtId="38" fontId="4" fillId="0" borderId="0" xfId="2" applyNumberFormat="1" applyFont="1" applyProtection="1">
      <alignment vertical="center"/>
    </xf>
    <xf numFmtId="178" fontId="4" fillId="0" borderId="0" xfId="0" applyNumberFormat="1" applyFont="1" applyProtection="1">
      <alignment vertical="center"/>
    </xf>
    <xf numFmtId="38" fontId="4" fillId="0" borderId="0" xfId="1" applyNumberFormat="1" applyFont="1" applyAlignment="1" applyProtection="1">
      <alignment horizontal="right" vertical="center"/>
    </xf>
    <xf numFmtId="178" fontId="4" fillId="0" borderId="17" xfId="1" applyNumberFormat="1" applyFont="1" applyBorder="1" applyAlignment="1" applyProtection="1">
      <alignment horizontal="left" vertical="center"/>
    </xf>
    <xf numFmtId="178" fontId="4" fillId="0" borderId="5"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10"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62" xfId="1" applyNumberFormat="1" applyFont="1" applyBorder="1" applyAlignment="1" applyProtection="1">
      <alignment horizontal="left" vertical="center"/>
    </xf>
    <xf numFmtId="178" fontId="4" fillId="0" borderId="15" xfId="1" applyNumberFormat="1" applyFont="1" applyBorder="1" applyAlignment="1" applyProtection="1">
      <alignment horizontal="left" vertical="center"/>
    </xf>
    <xf numFmtId="178" fontId="4" fillId="0" borderId="55" xfId="1" applyNumberFormat="1" applyFont="1" applyBorder="1" applyAlignment="1" applyProtection="1">
      <alignment horizontal="left" vertical="center"/>
    </xf>
    <xf numFmtId="38" fontId="4" fillId="0" borderId="28" xfId="1" applyNumberFormat="1" applyFont="1" applyBorder="1" applyAlignment="1" applyProtection="1">
      <alignment horizontal="right" vertical="center"/>
    </xf>
    <xf numFmtId="38" fontId="4" fillId="0" borderId="2" xfId="1" applyNumberFormat="1" applyFont="1" applyBorder="1" applyAlignment="1" applyProtection="1">
      <alignment horizontal="right" vertical="center"/>
    </xf>
    <xf numFmtId="182" fontId="4" fillId="0" borderId="52" xfId="1" applyNumberFormat="1" applyFont="1" applyBorder="1" applyProtection="1">
      <alignment vertical="center"/>
    </xf>
    <xf numFmtId="0" fontId="18" fillId="0" borderId="28" xfId="0" applyFont="1" applyBorder="1" applyAlignment="1" applyProtection="1">
      <alignment horizontal="left" vertical="center"/>
    </xf>
    <xf numFmtId="0" fontId="18" fillId="0" borderId="2" xfId="0" applyFont="1" applyBorder="1" applyAlignment="1" applyProtection="1">
      <alignment horizontal="left" vertical="center"/>
    </xf>
    <xf numFmtId="0" fontId="18" fillId="0" borderId="52" xfId="0" applyFont="1" applyBorder="1" applyAlignment="1" applyProtection="1">
      <alignment horizontal="left" vertical="center"/>
    </xf>
    <xf numFmtId="0" fontId="4" fillId="0" borderId="0" xfId="0" applyFont="1" applyAlignment="1" applyProtection="1">
      <alignment horizontal="right" vertical="top"/>
    </xf>
    <xf numFmtId="182" fontId="4" fillId="0" borderId="0" xfId="2" applyNumberFormat="1" applyFont="1" applyProtection="1">
      <alignment vertical="center"/>
    </xf>
    <xf numFmtId="181" fontId="4" fillId="0" borderId="0" xfId="1" applyNumberFormat="1" applyFont="1" applyAlignment="1" applyProtection="1">
      <alignment horizontal="right" vertical="center"/>
    </xf>
    <xf numFmtId="0" fontId="21" fillId="0" borderId="0" xfId="2" applyFont="1" applyAlignment="1" applyProtection="1">
      <alignment horizontal="left" vertical="center" wrapText="1"/>
    </xf>
    <xf numFmtId="0" fontId="4" fillId="0" borderId="29" xfId="2" applyFont="1" applyBorder="1" applyAlignment="1" applyProtection="1">
      <alignment vertical="center" wrapText="1"/>
    </xf>
    <xf numFmtId="0" fontId="4" fillId="0" borderId="40" xfId="0" applyFont="1" applyBorder="1" applyAlignment="1" applyProtection="1">
      <alignment horizontal="center" vertical="center"/>
    </xf>
    <xf numFmtId="49" fontId="4" fillId="0" borderId="28"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52" xfId="0" applyNumberFormat="1" applyFont="1" applyBorder="1" applyAlignment="1" applyProtection="1">
      <alignment horizontal="left" vertical="center"/>
    </xf>
    <xf numFmtId="0" fontId="4" fillId="0" borderId="28"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2" xfId="0" applyFont="1" applyBorder="1" applyAlignment="1" applyProtection="1">
      <alignment horizontal="center" vertical="center"/>
    </xf>
    <xf numFmtId="179" fontId="4" fillId="0" borderId="29" xfId="0" applyNumberFormat="1" applyFont="1" applyBorder="1" applyProtection="1">
      <alignment vertical="center"/>
    </xf>
    <xf numFmtId="0" fontId="4" fillId="0" borderId="17"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7" xfId="0" applyFont="1" applyBorder="1" applyAlignment="1" applyProtection="1">
      <alignment horizontal="left" vertical="center"/>
    </xf>
    <xf numFmtId="49" fontId="4" fillId="3" borderId="5" xfId="0" applyNumberFormat="1"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23" xfId="0" applyFont="1" applyFill="1" applyBorder="1" applyAlignment="1" applyProtection="1">
      <alignment horizontal="left" vertical="center"/>
    </xf>
    <xf numFmtId="0" fontId="4" fillId="3" borderId="23" xfId="2" applyFont="1" applyFill="1" applyBorder="1" applyProtection="1">
      <alignment vertical="center"/>
    </xf>
    <xf numFmtId="0" fontId="4" fillId="3" borderId="26" xfId="0" applyFont="1" applyFill="1" applyBorder="1" applyAlignment="1" applyProtection="1">
      <alignment horizontal="left" vertical="center"/>
    </xf>
    <xf numFmtId="0" fontId="4" fillId="0" borderId="18"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0" borderId="61" xfId="0" applyFont="1" applyBorder="1" applyAlignment="1" applyProtection="1">
      <alignment horizontal="left" vertical="top"/>
    </xf>
    <xf numFmtId="0" fontId="4" fillId="0" borderId="43" xfId="0" applyFont="1" applyBorder="1" applyAlignment="1" applyProtection="1">
      <alignment horizontal="left" vertical="top"/>
    </xf>
    <xf numFmtId="0" fontId="4" fillId="0" borderId="50" xfId="0" applyFont="1" applyBorder="1" applyAlignment="1" applyProtection="1">
      <alignment horizontal="left" vertical="top"/>
    </xf>
    <xf numFmtId="0" fontId="4" fillId="0" borderId="12" xfId="2" applyFont="1" applyBorder="1" applyProtection="1">
      <alignment vertical="center"/>
    </xf>
    <xf numFmtId="0" fontId="4" fillId="0" borderId="24" xfId="0" applyFont="1" applyBorder="1" applyAlignment="1" applyProtection="1">
      <alignment horizontal="left" vertical="top"/>
    </xf>
    <xf numFmtId="0" fontId="4" fillId="0" borderId="20" xfId="0" applyFont="1" applyBorder="1" applyAlignment="1" applyProtection="1">
      <alignment horizontal="left" vertical="top"/>
    </xf>
    <xf numFmtId="0" fontId="4" fillId="0" borderId="21" xfId="0" applyFont="1" applyBorder="1" applyAlignment="1" applyProtection="1">
      <alignment horizontal="left" vertical="top"/>
    </xf>
    <xf numFmtId="0" fontId="4" fillId="0" borderId="21" xfId="2" applyFont="1" applyBorder="1" applyProtection="1">
      <alignment vertical="center"/>
    </xf>
    <xf numFmtId="49" fontId="4" fillId="0" borderId="0" xfId="0" applyNumberFormat="1" applyFont="1" applyAlignment="1" applyProtection="1">
      <alignment horizontal="left" vertical="top"/>
    </xf>
    <xf numFmtId="0" fontId="4" fillId="0" borderId="0" xfId="2" applyFont="1" applyAlignment="1" applyProtection="1">
      <alignment horizontal="center" vertical="center"/>
    </xf>
    <xf numFmtId="49" fontId="4" fillId="0" borderId="0" xfId="0" applyNumberFormat="1" applyFont="1" applyAlignment="1" applyProtection="1">
      <alignment horizontal="left" vertical="center"/>
    </xf>
    <xf numFmtId="40" fontId="4" fillId="0" borderId="0" xfId="0" applyNumberFormat="1" applyFont="1" applyAlignment="1" applyProtection="1">
      <alignment horizontal="right" vertical="center"/>
    </xf>
    <xf numFmtId="182" fontId="4" fillId="0" borderId="0" xfId="0" applyNumberFormat="1" applyFont="1" applyAlignment="1" applyProtection="1">
      <alignment horizontal="right" vertical="center"/>
    </xf>
    <xf numFmtId="181" fontId="4" fillId="0" borderId="0" xfId="1" applyNumberFormat="1" applyFont="1" applyProtection="1">
      <alignment vertical="center"/>
    </xf>
    <xf numFmtId="177" fontId="4" fillId="0" borderId="0" xfId="0" applyNumberFormat="1" applyFont="1" applyAlignment="1" applyProtection="1">
      <alignment vertical="top"/>
    </xf>
    <xf numFmtId="177"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181" fontId="4" fillId="0" borderId="0" xfId="0" applyNumberFormat="1" applyFont="1" applyAlignment="1" applyProtection="1">
      <alignment vertical="top"/>
    </xf>
    <xf numFmtId="38" fontId="21" fillId="0" borderId="0" xfId="0" applyNumberFormat="1" applyFont="1" applyAlignment="1" applyProtection="1">
      <alignment horizontal="right" vertical="top"/>
    </xf>
    <xf numFmtId="181" fontId="21" fillId="0" borderId="0" xfId="0" applyNumberFormat="1" applyFont="1" applyAlignment="1" applyProtection="1">
      <alignment horizontal="right" vertical="top"/>
    </xf>
    <xf numFmtId="181" fontId="4" fillId="0" borderId="10" xfId="1" applyNumberFormat="1" applyFont="1" applyBorder="1" applyAlignment="1" applyProtection="1">
      <alignment horizontal="right" vertical="center"/>
    </xf>
    <xf numFmtId="181" fontId="4" fillId="0" borderId="12" xfId="1" applyNumberFormat="1" applyFont="1" applyBorder="1" applyAlignment="1" applyProtection="1">
      <alignment horizontal="righ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38" fontId="4" fillId="0" borderId="0" xfId="1" applyNumberFormat="1" applyFont="1" applyProtection="1">
      <alignment vertical="center"/>
    </xf>
    <xf numFmtId="179" fontId="4" fillId="0" borderId="24" xfId="0" applyNumberFormat="1" applyFont="1" applyBorder="1" applyProtection="1">
      <alignment vertical="center"/>
    </xf>
    <xf numFmtId="179" fontId="4" fillId="0" borderId="20" xfId="0" applyNumberFormat="1" applyFont="1" applyBorder="1" applyProtection="1">
      <alignment vertical="center"/>
    </xf>
    <xf numFmtId="0" fontId="4" fillId="0" borderId="20" xfId="0" applyFont="1" applyBorder="1" applyAlignment="1" applyProtection="1">
      <alignment horizontal="left" vertical="top"/>
    </xf>
    <xf numFmtId="177" fontId="21" fillId="0" borderId="20" xfId="0" applyNumberFormat="1" applyFont="1" applyBorder="1" applyAlignment="1" applyProtection="1">
      <alignment horizontal="right" vertical="top"/>
    </xf>
    <xf numFmtId="0" fontId="22" fillId="0" borderId="20" xfId="0" applyFont="1" applyBorder="1" applyAlignment="1" applyProtection="1">
      <alignment horizontal="left" vertical="top" wrapText="1"/>
    </xf>
    <xf numFmtId="177" fontId="4" fillId="0" borderId="0" xfId="0" applyNumberFormat="1" applyFont="1" applyAlignment="1" applyProtection="1">
      <alignment horizontal="center" vertical="center"/>
    </xf>
    <xf numFmtId="0" fontId="4" fillId="0" borderId="28" xfId="1" applyFont="1" applyBorder="1" applyAlignment="1" applyProtection="1">
      <alignment horizontal="center" vertical="center"/>
    </xf>
    <xf numFmtId="0" fontId="4" fillId="0" borderId="2" xfId="1" applyFont="1" applyBorder="1" applyAlignment="1" applyProtection="1">
      <alignment horizontal="center" vertical="center"/>
    </xf>
    <xf numFmtId="0" fontId="4" fillId="0" borderId="19" xfId="1" applyFont="1" applyBorder="1" applyAlignment="1" applyProtection="1">
      <alignment horizontal="center" vertical="center"/>
    </xf>
    <xf numFmtId="177" fontId="4" fillId="0" borderId="1" xfId="0" applyNumberFormat="1" applyFont="1" applyBorder="1" applyAlignment="1" applyProtection="1">
      <alignment horizontal="center" vertical="center"/>
    </xf>
    <xf numFmtId="177" fontId="4" fillId="0" borderId="2" xfId="0" applyNumberFormat="1" applyFont="1" applyBorder="1" applyAlignment="1" applyProtection="1">
      <alignment horizontal="center" vertical="center"/>
    </xf>
    <xf numFmtId="177" fontId="4" fillId="0" borderId="19" xfId="0" applyNumberFormat="1" applyFont="1" applyBorder="1" applyAlignment="1" applyProtection="1">
      <alignment horizontal="center" vertical="center"/>
    </xf>
    <xf numFmtId="177" fontId="4" fillId="0" borderId="1" xfId="0" applyNumberFormat="1" applyFont="1" applyBorder="1" applyAlignment="1" applyProtection="1">
      <alignment horizontal="center" vertical="center" wrapText="1"/>
    </xf>
    <xf numFmtId="177" fontId="4" fillId="0" borderId="2" xfId="0" applyNumberFormat="1" applyFont="1" applyBorder="1" applyAlignment="1" applyProtection="1">
      <alignment horizontal="center" vertical="center" wrapText="1"/>
    </xf>
    <xf numFmtId="177" fontId="4" fillId="0" borderId="52" xfId="0" applyNumberFormat="1" applyFont="1" applyBorder="1" applyAlignment="1" applyProtection="1">
      <alignment horizontal="center" vertical="center" wrapText="1"/>
    </xf>
    <xf numFmtId="179" fontId="4" fillId="0" borderId="17" xfId="0" applyNumberFormat="1" applyFont="1" applyBorder="1" applyProtection="1">
      <alignment vertical="center"/>
    </xf>
    <xf numFmtId="179" fontId="4" fillId="0" borderId="18" xfId="0" applyNumberFormat="1" applyFont="1" applyBorder="1" applyProtection="1">
      <alignment vertical="center"/>
    </xf>
    <xf numFmtId="179" fontId="4" fillId="0" borderId="32" xfId="0" applyNumberFormat="1" applyFont="1" applyBorder="1" applyProtection="1">
      <alignment vertical="center"/>
    </xf>
    <xf numFmtId="0" fontId="4" fillId="0" borderId="35" xfId="0" applyFont="1" applyBorder="1" applyAlignment="1" applyProtection="1">
      <alignment horizontal="left" vertical="center"/>
    </xf>
    <xf numFmtId="0" fontId="4" fillId="0" borderId="36" xfId="0" applyFont="1" applyBorder="1" applyAlignment="1" applyProtection="1">
      <alignment horizontal="left" vertical="center"/>
    </xf>
    <xf numFmtId="0" fontId="4" fillId="0" borderId="37" xfId="0" applyFont="1" applyBorder="1" applyAlignment="1" applyProtection="1">
      <alignment horizontal="left" vertical="center"/>
    </xf>
    <xf numFmtId="178" fontId="4" fillId="0" borderId="36" xfId="1" applyNumberFormat="1" applyFont="1" applyBorder="1" applyAlignment="1" applyProtection="1">
      <alignment horizontal="right" vertical="center"/>
    </xf>
    <xf numFmtId="178" fontId="4" fillId="0" borderId="38" xfId="1" applyNumberFormat="1" applyFont="1" applyBorder="1" applyAlignment="1" applyProtection="1">
      <alignment horizontal="right" vertical="center"/>
    </xf>
    <xf numFmtId="38" fontId="4" fillId="0" borderId="39" xfId="1" applyNumberFormat="1" applyFont="1" applyBorder="1" applyAlignment="1" applyProtection="1">
      <alignment horizontal="right" vertical="center"/>
    </xf>
    <xf numFmtId="179" fontId="4" fillId="0" borderId="23" xfId="0" applyNumberFormat="1" applyFont="1" applyBorder="1" applyAlignment="1" applyProtection="1">
      <alignment vertical="top" wrapText="1"/>
    </xf>
    <xf numFmtId="0" fontId="4" fillId="0" borderId="23" xfId="0" applyFont="1" applyBorder="1" applyAlignment="1" applyProtection="1">
      <alignment vertical="top"/>
    </xf>
    <xf numFmtId="38" fontId="4" fillId="0" borderId="0" xfId="0" applyNumberFormat="1" applyFont="1" applyAlignment="1" applyProtection="1">
      <alignment vertical="top"/>
    </xf>
    <xf numFmtId="0" fontId="4" fillId="0" borderId="0" xfId="0" applyFont="1" applyAlignment="1" applyProtection="1">
      <alignment vertical="center" wrapText="1"/>
    </xf>
    <xf numFmtId="0" fontId="4" fillId="0" borderId="29" xfId="0" applyFont="1" applyBorder="1" applyAlignment="1" applyProtection="1">
      <alignment vertical="center" wrapText="1"/>
    </xf>
    <xf numFmtId="0" fontId="4" fillId="0" borderId="28" xfId="12" applyFont="1" applyBorder="1" applyAlignment="1" applyProtection="1">
      <alignment horizontal="left" vertical="center"/>
    </xf>
    <xf numFmtId="0" fontId="4" fillId="0" borderId="2" xfId="12" applyFont="1" applyBorder="1" applyAlignment="1" applyProtection="1">
      <alignment horizontal="left" vertical="center"/>
    </xf>
    <xf numFmtId="177" fontId="4" fillId="0" borderId="2" xfId="12" applyNumberFormat="1" applyFont="1" applyBorder="1" applyAlignment="1" applyProtection="1">
      <alignment horizontal="left" vertical="center"/>
    </xf>
    <xf numFmtId="0" fontId="4" fillId="0" borderId="19" xfId="12" applyFont="1" applyBorder="1" applyAlignment="1" applyProtection="1">
      <alignment horizontal="left" vertical="center"/>
    </xf>
    <xf numFmtId="181" fontId="4" fillId="0" borderId="1" xfId="12" applyNumberFormat="1" applyFont="1" applyBorder="1" applyAlignment="1" applyProtection="1">
      <alignment horizontal="center" vertical="center"/>
    </xf>
    <xf numFmtId="177" fontId="4" fillId="0" borderId="2" xfId="12" applyNumberFormat="1" applyFont="1" applyBorder="1" applyAlignment="1" applyProtection="1">
      <alignment horizontal="center" vertical="center"/>
    </xf>
    <xf numFmtId="181" fontId="4" fillId="0" borderId="52" xfId="12" applyNumberFormat="1" applyFont="1" applyBorder="1" applyAlignment="1" applyProtection="1">
      <alignment horizontal="center" vertical="center"/>
    </xf>
    <xf numFmtId="179" fontId="4" fillId="0" borderId="3" xfId="12" applyNumberFormat="1" applyFont="1" applyBorder="1" applyProtection="1">
      <alignment vertical="center"/>
    </xf>
    <xf numFmtId="0" fontId="4" fillId="0" borderId="4" xfId="6" applyFont="1" applyBorder="1" applyAlignment="1" applyProtection="1">
      <alignment horizontal="left" vertical="center"/>
    </xf>
    <xf numFmtId="0" fontId="4" fillId="0" borderId="5" xfId="6" applyFont="1" applyBorder="1" applyAlignment="1" applyProtection="1">
      <alignment horizontal="left" vertical="center"/>
    </xf>
    <xf numFmtId="0" fontId="4" fillId="0" borderId="6" xfId="6" applyFont="1" applyBorder="1" applyAlignment="1" applyProtection="1">
      <alignment horizontal="left" vertical="center"/>
    </xf>
    <xf numFmtId="0" fontId="4" fillId="0" borderId="26" xfId="12" applyFont="1" applyBorder="1" applyProtection="1">
      <alignment vertical="center"/>
    </xf>
    <xf numFmtId="179" fontId="4" fillId="0" borderId="44" xfId="12" applyNumberFormat="1" applyFont="1" applyBorder="1" applyProtection="1">
      <alignment vertical="center"/>
    </xf>
    <xf numFmtId="0" fontId="4" fillId="0" borderId="9" xfId="6" applyFont="1" applyBorder="1" applyAlignment="1" applyProtection="1">
      <alignment horizontal="left" vertical="center"/>
    </xf>
    <xf numFmtId="0" fontId="4" fillId="0" borderId="10" xfId="6" applyFont="1" applyBorder="1" applyAlignment="1" applyProtection="1">
      <alignment horizontal="left" vertical="center"/>
    </xf>
    <xf numFmtId="0" fontId="4" fillId="0" borderId="11" xfId="6" applyFont="1" applyBorder="1" applyAlignment="1" applyProtection="1">
      <alignment horizontal="left" vertical="center"/>
    </xf>
    <xf numFmtId="0" fontId="4" fillId="0" borderId="12" xfId="6" applyFont="1" applyBorder="1" applyProtection="1">
      <alignment vertical="center"/>
    </xf>
    <xf numFmtId="0" fontId="4" fillId="0" borderId="41" xfId="6" applyFont="1" applyBorder="1" applyAlignment="1" applyProtection="1">
      <alignment horizontal="center" vertical="center" textRotation="255"/>
    </xf>
    <xf numFmtId="0" fontId="4" fillId="0" borderId="30" xfId="6" applyFont="1" applyBorder="1" applyAlignment="1" applyProtection="1">
      <alignment horizontal="center" vertical="center" textRotation="255"/>
    </xf>
    <xf numFmtId="0" fontId="4" fillId="0" borderId="46" xfId="6" applyFont="1" applyBorder="1" applyAlignment="1" applyProtection="1">
      <alignment horizontal="center" vertical="center" textRotation="255"/>
    </xf>
    <xf numFmtId="0" fontId="17" fillId="0" borderId="57" xfId="0" applyFont="1" applyBorder="1" applyProtection="1">
      <alignment vertical="center"/>
    </xf>
    <xf numFmtId="179" fontId="4" fillId="0" borderId="45" xfId="12" applyNumberFormat="1" applyFont="1" applyBorder="1" applyProtection="1">
      <alignment vertical="center"/>
    </xf>
    <xf numFmtId="0" fontId="4" fillId="0" borderId="14" xfId="6" applyFont="1" applyBorder="1" applyAlignment="1" applyProtection="1">
      <alignment horizontal="left" vertical="center"/>
    </xf>
    <xf numFmtId="0" fontId="4" fillId="0" borderId="15" xfId="6" applyFont="1" applyBorder="1" applyAlignment="1" applyProtection="1">
      <alignment horizontal="left" vertical="center"/>
    </xf>
    <xf numFmtId="0" fontId="4" fillId="0" borderId="16" xfId="6" applyFont="1" applyBorder="1" applyAlignment="1" applyProtection="1">
      <alignment horizontal="left" vertical="center"/>
    </xf>
    <xf numFmtId="0" fontId="4" fillId="0" borderId="55" xfId="6" applyFont="1" applyBorder="1" applyProtection="1">
      <alignment vertical="center"/>
    </xf>
    <xf numFmtId="179" fontId="4" fillId="0" borderId="0" xfId="12" applyNumberFormat="1" applyFont="1" applyProtection="1">
      <alignment vertical="center"/>
    </xf>
    <xf numFmtId="0" fontId="4" fillId="0" borderId="0" xfId="6" applyFont="1" applyAlignment="1" applyProtection="1">
      <alignment horizontal="center" vertical="center" textRotation="255"/>
    </xf>
    <xf numFmtId="38" fontId="4" fillId="0" borderId="0" xfId="6" applyNumberFormat="1" applyFont="1" applyProtection="1">
      <alignment vertical="center"/>
    </xf>
    <xf numFmtId="181" fontId="4" fillId="0" borderId="0" xfId="2" applyNumberFormat="1" applyFont="1" applyProtection="1">
      <alignment vertical="center"/>
    </xf>
    <xf numFmtId="38" fontId="4" fillId="0" borderId="20" xfId="0" applyNumberFormat="1" applyFont="1" applyBorder="1" applyProtection="1">
      <alignment vertical="center"/>
    </xf>
    <xf numFmtId="38" fontId="4" fillId="0" borderId="20" xfId="0" applyNumberFormat="1" applyFont="1" applyBorder="1" applyAlignment="1" applyProtection="1">
      <alignment vertical="top"/>
    </xf>
    <xf numFmtId="38" fontId="4" fillId="0" borderId="0" xfId="0" applyNumberFormat="1" applyFont="1" applyProtection="1">
      <alignment vertical="center"/>
    </xf>
    <xf numFmtId="38" fontId="4" fillId="0" borderId="23" xfId="0" applyNumberFormat="1" applyFont="1" applyBorder="1" applyProtection="1">
      <alignment vertical="center"/>
    </xf>
    <xf numFmtId="0" fontId="13" fillId="0" borderId="0" xfId="0" applyFont="1" applyProtection="1">
      <alignment vertical="center"/>
    </xf>
    <xf numFmtId="0" fontId="13" fillId="0" borderId="0" xfId="0" applyFont="1" applyAlignment="1" applyProtection="1">
      <alignment vertical="center" wrapText="1"/>
    </xf>
    <xf numFmtId="0" fontId="13" fillId="0" borderId="0" xfId="0" applyFont="1" applyAlignment="1" applyProtection="1">
      <alignment vertical="top"/>
    </xf>
    <xf numFmtId="0" fontId="21" fillId="0" borderId="0" xfId="2" applyFont="1" applyAlignment="1" applyProtection="1">
      <alignment vertical="top"/>
    </xf>
    <xf numFmtId="0" fontId="4" fillId="0" borderId="0" xfId="2" applyFont="1" applyAlignment="1" applyProtection="1">
      <alignment vertical="top"/>
    </xf>
    <xf numFmtId="0" fontId="4" fillId="0" borderId="29" xfId="2" applyFont="1" applyBorder="1" applyAlignment="1" applyProtection="1">
      <alignment vertical="top"/>
    </xf>
    <xf numFmtId="49" fontId="21" fillId="0" borderId="0" xfId="2" applyNumberFormat="1" applyFont="1" applyAlignment="1" applyProtection="1">
      <alignment horizontal="right" vertical="top"/>
    </xf>
    <xf numFmtId="179" fontId="15" fillId="0" borderId="20" xfId="0" applyNumberFormat="1" applyFont="1" applyBorder="1" applyAlignment="1" applyProtection="1">
      <alignment horizontal="left" vertical="center" wrapText="1"/>
    </xf>
    <xf numFmtId="0" fontId="4" fillId="0" borderId="19" xfId="0" applyFont="1" applyBorder="1" applyAlignment="1" applyProtection="1">
      <alignment horizontal="left" vertical="center"/>
    </xf>
    <xf numFmtId="0" fontId="4" fillId="0" borderId="68" xfId="0" applyFont="1" applyBorder="1" applyAlignment="1" applyProtection="1">
      <alignment horizontal="center" vertical="center"/>
    </xf>
    <xf numFmtId="178" fontId="4" fillId="0" borderId="1" xfId="0" applyNumberFormat="1" applyFont="1" applyBorder="1" applyAlignment="1" applyProtection="1">
      <alignment horizontal="center" vertical="center"/>
    </xf>
    <xf numFmtId="178" fontId="4" fillId="0" borderId="19" xfId="0" applyNumberFormat="1" applyFont="1" applyBorder="1" applyAlignment="1" applyProtection="1">
      <alignment horizontal="center" vertical="center"/>
    </xf>
    <xf numFmtId="178" fontId="4" fillId="0" borderId="2" xfId="0" applyNumberFormat="1" applyFont="1" applyBorder="1" applyAlignment="1" applyProtection="1">
      <alignment horizontal="center" vertical="center"/>
    </xf>
    <xf numFmtId="49" fontId="4" fillId="0" borderId="2" xfId="0" applyNumberFormat="1" applyFont="1" applyBorder="1" applyAlignment="1" applyProtection="1">
      <alignment horizontal="left" vertical="center" wrapText="1"/>
    </xf>
    <xf numFmtId="178" fontId="4" fillId="0" borderId="2" xfId="0" applyNumberFormat="1" applyFont="1" applyBorder="1" applyAlignment="1" applyProtection="1">
      <alignment horizontal="left" vertical="center" wrapText="1"/>
    </xf>
    <xf numFmtId="177" fontId="4" fillId="0" borderId="1" xfId="0" applyNumberFormat="1" applyFont="1" applyBorder="1" applyAlignment="1" applyProtection="1">
      <alignment vertical="center" wrapText="1" shrinkToFit="1"/>
    </xf>
    <xf numFmtId="177" fontId="4" fillId="0" borderId="2" xfId="0" applyNumberFormat="1" applyFont="1" applyBorder="1" applyAlignment="1" applyProtection="1">
      <alignment vertical="center" wrapText="1" shrinkToFit="1"/>
    </xf>
    <xf numFmtId="177" fontId="4" fillId="0" borderId="52" xfId="0" applyNumberFormat="1" applyFont="1" applyBorder="1" applyAlignment="1" applyProtection="1">
      <alignment vertical="center" wrapText="1" shrinkToFit="1"/>
    </xf>
    <xf numFmtId="179" fontId="4" fillId="0" borderId="3" xfId="0" applyNumberFormat="1" applyFont="1" applyBorder="1" applyProtection="1">
      <alignment vertical="center"/>
    </xf>
    <xf numFmtId="0" fontId="4" fillId="0" borderId="65" xfId="12" applyFont="1" applyBorder="1" applyAlignment="1" applyProtection="1">
      <alignment horizontal="center" vertical="center" wrapText="1"/>
    </xf>
    <xf numFmtId="0" fontId="4" fillId="0" borderId="4" xfId="12" applyFont="1" applyBorder="1" applyProtection="1">
      <alignment vertical="center"/>
    </xf>
    <xf numFmtId="0" fontId="4" fillId="0" borderId="5" xfId="12" applyFont="1" applyBorder="1" applyProtection="1">
      <alignment vertical="center"/>
    </xf>
    <xf numFmtId="0" fontId="4" fillId="0" borderId="6" xfId="12" applyFont="1" applyBorder="1" applyProtection="1">
      <alignment vertical="center"/>
    </xf>
    <xf numFmtId="181" fontId="4" fillId="0" borderId="25" xfId="1" applyNumberFormat="1" applyFont="1" applyBorder="1" applyAlignment="1" applyProtection="1">
      <alignment horizontal="center" vertical="center"/>
    </xf>
    <xf numFmtId="181" fontId="4" fillId="0" borderId="23" xfId="1" applyNumberFormat="1" applyFont="1" applyBorder="1" applyAlignment="1" applyProtection="1">
      <alignment horizontal="center" vertical="center"/>
    </xf>
    <xf numFmtId="181" fontId="4" fillId="0" borderId="56" xfId="1" applyNumberFormat="1" applyFont="1" applyBorder="1" applyAlignment="1" applyProtection="1">
      <alignment horizontal="center" vertical="center"/>
    </xf>
    <xf numFmtId="179" fontId="4" fillId="0" borderId="44" xfId="0" applyNumberFormat="1" applyFont="1" applyBorder="1" applyProtection="1">
      <alignment vertical="center"/>
    </xf>
    <xf numFmtId="0" fontId="4" fillId="0" borderId="30" xfId="12" applyFont="1" applyBorder="1" applyAlignment="1" applyProtection="1">
      <alignment horizontal="center" vertical="center"/>
    </xf>
    <xf numFmtId="0" fontId="4" fillId="0" borderId="9" xfId="12" applyFont="1" applyBorder="1" applyProtection="1">
      <alignment vertical="center"/>
    </xf>
    <xf numFmtId="0" fontId="4" fillId="0" borderId="10" xfId="12" applyFont="1" applyBorder="1" applyProtection="1">
      <alignment vertical="center"/>
    </xf>
    <xf numFmtId="0" fontId="4" fillId="0" borderId="11" xfId="12" applyFont="1" applyBorder="1" applyProtection="1">
      <alignment vertical="center"/>
    </xf>
    <xf numFmtId="181" fontId="4" fillId="0" borderId="31" xfId="1" applyNumberFormat="1" applyFont="1" applyBorder="1" applyAlignment="1" applyProtection="1">
      <alignment horizontal="center" vertical="center"/>
    </xf>
    <xf numFmtId="181" fontId="4" fillId="0" borderId="0" xfId="1" applyNumberFormat="1" applyFont="1" applyAlignment="1" applyProtection="1">
      <alignment horizontal="center" vertical="center"/>
    </xf>
    <xf numFmtId="181" fontId="4" fillId="0" borderId="69" xfId="1" applyNumberFormat="1" applyFont="1" applyBorder="1" applyAlignment="1" applyProtection="1">
      <alignment horizontal="center" vertical="center"/>
    </xf>
    <xf numFmtId="179" fontId="4" fillId="0" borderId="45" xfId="0" applyNumberFormat="1" applyFont="1" applyBorder="1" applyProtection="1">
      <alignment vertical="center"/>
    </xf>
    <xf numFmtId="0" fontId="4" fillId="0" borderId="66" xfId="12" applyFont="1" applyBorder="1" applyAlignment="1" applyProtection="1">
      <alignment horizontal="center" vertical="center"/>
    </xf>
    <xf numFmtId="0" fontId="4" fillId="0" borderId="14" xfId="12" applyFont="1" applyBorder="1" applyProtection="1">
      <alignment vertical="center"/>
    </xf>
    <xf numFmtId="0" fontId="4" fillId="0" borderId="15" xfId="12" applyFont="1" applyBorder="1" applyProtection="1">
      <alignment vertical="center"/>
    </xf>
    <xf numFmtId="0" fontId="4" fillId="0" borderId="16" xfId="12" applyFont="1" applyBorder="1" applyProtection="1">
      <alignment vertical="center"/>
    </xf>
    <xf numFmtId="181" fontId="4" fillId="0" borderId="58" xfId="1" applyNumberFormat="1" applyFont="1" applyBorder="1" applyAlignment="1" applyProtection="1">
      <alignment horizontal="center" vertical="center"/>
    </xf>
    <xf numFmtId="181" fontId="4" fillId="0" borderId="20" xfId="1" applyNumberFormat="1" applyFont="1" applyBorder="1" applyAlignment="1" applyProtection="1">
      <alignment horizontal="center" vertical="center"/>
    </xf>
    <xf numFmtId="181" fontId="4" fillId="0" borderId="63" xfId="1" applyNumberFormat="1" applyFont="1" applyBorder="1" applyAlignment="1" applyProtection="1">
      <alignment horizontal="center" vertical="center"/>
    </xf>
    <xf numFmtId="179" fontId="4" fillId="0" borderId="70" xfId="0" applyNumberFormat="1" applyFont="1" applyBorder="1" applyProtection="1">
      <alignment vertical="center"/>
    </xf>
    <xf numFmtId="0" fontId="4" fillId="0" borderId="30" xfId="12" applyFont="1" applyBorder="1" applyAlignment="1" applyProtection="1">
      <alignment horizontal="center" vertical="center" textRotation="255"/>
    </xf>
    <xf numFmtId="0" fontId="4" fillId="0" borderId="53" xfId="12" applyFont="1" applyBorder="1" applyProtection="1">
      <alignment vertical="center"/>
    </xf>
    <xf numFmtId="0" fontId="4" fillId="0" borderId="54" xfId="12" applyFont="1" applyBorder="1" applyProtection="1">
      <alignment vertical="center"/>
    </xf>
    <xf numFmtId="0" fontId="4" fillId="0" borderId="47" xfId="12" applyFont="1" applyBorder="1" applyProtection="1">
      <alignment vertical="center"/>
    </xf>
    <xf numFmtId="0" fontId="4" fillId="3" borderId="31" xfId="12" applyFont="1" applyFill="1" applyBorder="1" applyAlignment="1" applyProtection="1">
      <alignment horizontal="center" vertical="center"/>
    </xf>
    <xf numFmtId="0" fontId="4" fillId="3" borderId="69" xfId="12" applyFont="1" applyFill="1" applyBorder="1" applyAlignment="1" applyProtection="1">
      <alignment horizontal="center" vertical="center"/>
    </xf>
    <xf numFmtId="0" fontId="4" fillId="3" borderId="53" xfId="12" applyFont="1" applyFill="1" applyBorder="1" applyAlignment="1" applyProtection="1">
      <alignment horizontal="center" vertical="center"/>
    </xf>
    <xf numFmtId="0" fontId="4" fillId="3" borderId="47" xfId="12" applyFont="1" applyFill="1" applyBorder="1" applyAlignment="1" applyProtection="1">
      <alignment horizontal="center" vertical="center"/>
    </xf>
    <xf numFmtId="181" fontId="4" fillId="0" borderId="53" xfId="1" applyNumberFormat="1" applyFont="1" applyBorder="1" applyAlignment="1" applyProtection="1">
      <alignment horizontal="center" vertical="center"/>
    </xf>
    <xf numFmtId="181" fontId="4" fillId="0" borderId="54" xfId="1" applyNumberFormat="1" applyFont="1" applyBorder="1" applyAlignment="1" applyProtection="1">
      <alignment horizontal="center" vertical="center"/>
    </xf>
    <xf numFmtId="181" fontId="4" fillId="0" borderId="47" xfId="1" applyNumberFormat="1" applyFont="1" applyBorder="1" applyAlignment="1" applyProtection="1">
      <alignment horizontal="center" vertical="center"/>
    </xf>
    <xf numFmtId="0" fontId="4" fillId="3" borderId="31" xfId="12" applyFont="1" applyFill="1" applyBorder="1" applyAlignment="1" applyProtection="1">
      <alignment horizontal="right" vertical="center"/>
    </xf>
    <xf numFmtId="0" fontId="4" fillId="3" borderId="69" xfId="12" applyFont="1" applyFill="1" applyBorder="1" applyAlignment="1" applyProtection="1">
      <alignment horizontal="right" vertical="center"/>
    </xf>
    <xf numFmtId="0" fontId="4" fillId="3" borderId="31" xfId="1" applyFont="1" applyFill="1" applyBorder="1" applyAlignment="1" applyProtection="1">
      <alignment horizontal="center" vertical="center"/>
    </xf>
    <xf numFmtId="0" fontId="4" fillId="3" borderId="0" xfId="1" applyFont="1" applyFill="1" applyAlignment="1" applyProtection="1">
      <alignment horizontal="center" vertical="center"/>
    </xf>
    <xf numFmtId="0" fontId="4" fillId="3" borderId="69" xfId="1" applyFont="1" applyFill="1" applyBorder="1" applyAlignment="1" applyProtection="1">
      <alignment horizontal="center" vertical="center"/>
    </xf>
    <xf numFmtId="0" fontId="4" fillId="3" borderId="31" xfId="12" applyFont="1" applyFill="1" applyBorder="1" applyAlignment="1" applyProtection="1">
      <alignment horizontal="left" vertical="center"/>
    </xf>
    <xf numFmtId="0" fontId="4" fillId="3" borderId="69" xfId="12" applyFont="1" applyFill="1" applyBorder="1" applyAlignment="1" applyProtection="1">
      <alignment horizontal="left" vertical="center"/>
    </xf>
    <xf numFmtId="0" fontId="4" fillId="3" borderId="42" xfId="0" applyFont="1" applyFill="1" applyBorder="1" applyAlignment="1" applyProtection="1">
      <alignment horizontal="left" vertical="top"/>
    </xf>
    <xf numFmtId="0" fontId="4" fillId="3" borderId="43" xfId="0" applyFont="1" applyFill="1" applyBorder="1" applyAlignment="1" applyProtection="1">
      <alignment horizontal="left" vertical="top"/>
    </xf>
    <xf numFmtId="0" fontId="4" fillId="3" borderId="50" xfId="0" applyFont="1" applyFill="1" applyBorder="1" applyAlignment="1" applyProtection="1">
      <alignment horizontal="left" vertical="top"/>
    </xf>
    <xf numFmtId="0" fontId="4" fillId="3" borderId="31" xfId="0" applyFont="1" applyFill="1" applyBorder="1" applyAlignment="1" applyProtection="1">
      <alignment horizontal="left" vertical="top"/>
    </xf>
    <xf numFmtId="0" fontId="4" fillId="3" borderId="0" xfId="0" applyFont="1" applyFill="1" applyAlignment="1" applyProtection="1">
      <alignment horizontal="left" vertical="top"/>
    </xf>
    <xf numFmtId="0" fontId="4" fillId="3" borderId="29" xfId="0" applyFont="1" applyFill="1" applyBorder="1" applyAlignment="1" applyProtection="1">
      <alignment horizontal="left" vertical="top"/>
    </xf>
    <xf numFmtId="179" fontId="4" fillId="0" borderId="71" xfId="0" applyNumberFormat="1" applyFont="1" applyBorder="1" applyProtection="1">
      <alignment vertical="center"/>
    </xf>
    <xf numFmtId="0" fontId="4" fillId="0" borderId="42" xfId="12" applyFont="1" applyBorder="1" applyProtection="1">
      <alignment vertical="center"/>
    </xf>
    <xf numFmtId="0" fontId="4" fillId="0" borderId="43" xfId="12" applyFont="1" applyBorder="1" applyProtection="1">
      <alignment vertical="center"/>
    </xf>
    <xf numFmtId="0" fontId="4" fillId="0" borderId="72" xfId="12" applyFont="1" applyBorder="1" applyProtection="1">
      <alignment vertical="center"/>
    </xf>
    <xf numFmtId="0" fontId="4" fillId="0" borderId="65" xfId="12" applyFont="1" applyBorder="1" applyAlignment="1" applyProtection="1">
      <alignment horizontal="center" vertical="center" textRotation="255"/>
    </xf>
    <xf numFmtId="49" fontId="4" fillId="3" borderId="42" xfId="12" applyNumberFormat="1" applyFont="1" applyFill="1" applyBorder="1" applyAlignment="1" applyProtection="1">
      <alignment horizontal="right" vertical="center"/>
    </xf>
    <xf numFmtId="178" fontId="4" fillId="3" borderId="72" xfId="12" applyNumberFormat="1" applyFont="1" applyFill="1" applyBorder="1" applyAlignment="1" applyProtection="1">
      <alignment horizontal="right" vertical="center"/>
    </xf>
    <xf numFmtId="0" fontId="4" fillId="3" borderId="31" xfId="0" applyFont="1" applyFill="1" applyBorder="1" applyAlignment="1" applyProtection="1">
      <alignment horizontal="center" vertical="center"/>
    </xf>
    <xf numFmtId="0" fontId="4" fillId="3" borderId="0" xfId="0" applyFont="1" applyFill="1" applyAlignment="1" applyProtection="1">
      <alignment horizontal="center" vertical="center"/>
    </xf>
    <xf numFmtId="0" fontId="4" fillId="3" borderId="69" xfId="0" applyFont="1" applyFill="1" applyBorder="1" applyAlignment="1" applyProtection="1">
      <alignment horizontal="center" vertical="center"/>
    </xf>
    <xf numFmtId="0" fontId="4" fillId="3" borderId="42" xfId="0" applyFont="1" applyFill="1" applyBorder="1" applyAlignment="1" applyProtection="1">
      <alignment horizontal="left" vertical="center"/>
    </xf>
    <xf numFmtId="0" fontId="4" fillId="3" borderId="43" xfId="0" applyFont="1" applyFill="1" applyBorder="1" applyAlignment="1" applyProtection="1">
      <alignment horizontal="left" vertical="center"/>
    </xf>
    <xf numFmtId="0" fontId="4" fillId="3" borderId="50" xfId="0" applyFont="1" applyFill="1" applyBorder="1" applyAlignment="1" applyProtection="1">
      <alignment horizontal="left" vertical="center"/>
    </xf>
    <xf numFmtId="178" fontId="4" fillId="3" borderId="31" xfId="12" applyNumberFormat="1" applyFont="1" applyFill="1" applyBorder="1" applyAlignment="1" applyProtection="1">
      <alignment horizontal="right" vertical="center"/>
    </xf>
    <xf numFmtId="178" fontId="4" fillId="3" borderId="69" xfId="12" applyNumberFormat="1" applyFont="1" applyFill="1" applyBorder="1" applyAlignment="1" applyProtection="1">
      <alignment horizontal="right" vertical="center"/>
    </xf>
    <xf numFmtId="0" fontId="4" fillId="3" borderId="31" xfId="0" applyFont="1" applyFill="1" applyBorder="1" applyAlignment="1" applyProtection="1">
      <alignment horizontal="left" vertical="center"/>
    </xf>
    <xf numFmtId="0" fontId="4" fillId="3" borderId="0" xfId="0" applyFont="1" applyFill="1" applyAlignment="1" applyProtection="1">
      <alignment horizontal="left" vertical="center"/>
    </xf>
    <xf numFmtId="0" fontId="4" fillId="3" borderId="29" xfId="0" applyFont="1" applyFill="1" applyBorder="1" applyAlignment="1" applyProtection="1">
      <alignment horizontal="left" vertical="center"/>
    </xf>
    <xf numFmtId="0" fontId="4" fillId="0" borderId="9" xfId="12" applyFont="1" applyBorder="1" applyAlignment="1" applyProtection="1">
      <alignment horizontal="left" vertical="center"/>
    </xf>
    <xf numFmtId="0" fontId="4" fillId="0" borderId="10" xfId="12" applyFont="1" applyBorder="1" applyAlignment="1" applyProtection="1">
      <alignment horizontal="left" vertical="center"/>
    </xf>
    <xf numFmtId="0" fontId="4" fillId="0" borderId="11" xfId="12" applyFont="1" applyBorder="1" applyAlignment="1" applyProtection="1">
      <alignment horizontal="left" vertical="center"/>
    </xf>
    <xf numFmtId="0" fontId="4" fillId="0" borderId="66" xfId="12" applyFont="1" applyBorder="1" applyAlignment="1" applyProtection="1">
      <alignment horizontal="center" vertical="center" textRotation="255"/>
    </xf>
    <xf numFmtId="178" fontId="4" fillId="3" borderId="58" xfId="12" applyNumberFormat="1" applyFont="1" applyFill="1" applyBorder="1" applyAlignment="1" applyProtection="1">
      <alignment horizontal="right" vertical="center"/>
    </xf>
    <xf numFmtId="178" fontId="4" fillId="3" borderId="63" xfId="12" applyNumberFormat="1" applyFont="1" applyFill="1" applyBorder="1" applyAlignment="1" applyProtection="1">
      <alignment horizontal="right" vertical="center"/>
    </xf>
    <xf numFmtId="0" fontId="4" fillId="3" borderId="58"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4" fillId="3" borderId="63" xfId="0" applyFont="1" applyFill="1" applyBorder="1" applyAlignment="1" applyProtection="1">
      <alignment horizontal="center" vertical="center"/>
    </xf>
    <xf numFmtId="49" fontId="4" fillId="3" borderId="58" xfId="12" applyNumberFormat="1" applyFont="1" applyFill="1" applyBorder="1" applyAlignment="1" applyProtection="1">
      <alignment horizontal="left" vertical="center"/>
    </xf>
    <xf numFmtId="0" fontId="4" fillId="3" borderId="63" xfId="12" applyFont="1" applyFill="1" applyBorder="1" applyAlignment="1" applyProtection="1">
      <alignment horizontal="left" vertical="center"/>
    </xf>
    <xf numFmtId="0" fontId="4" fillId="3" borderId="58" xfId="0" applyFont="1" applyFill="1" applyBorder="1" applyAlignment="1" applyProtection="1">
      <alignment horizontal="left" vertical="center"/>
    </xf>
    <xf numFmtId="0" fontId="4" fillId="3" borderId="20" xfId="0" applyFont="1" applyFill="1" applyBorder="1" applyAlignment="1" applyProtection="1">
      <alignment horizontal="left" vertical="center"/>
    </xf>
    <xf numFmtId="0" fontId="4" fillId="3" borderId="21" xfId="0" applyFont="1" applyFill="1" applyBorder="1" applyAlignment="1" applyProtection="1">
      <alignment horizontal="left" vertical="center"/>
    </xf>
    <xf numFmtId="179" fontId="4" fillId="0" borderId="67" xfId="0" applyNumberFormat="1" applyFont="1" applyBorder="1" applyProtection="1">
      <alignment vertical="center"/>
    </xf>
    <xf numFmtId="0" fontId="4" fillId="0" borderId="31"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69" xfId="0" applyFont="1" applyBorder="1" applyAlignment="1" applyProtection="1">
      <alignment horizontal="left" vertical="center" wrapText="1"/>
    </xf>
    <xf numFmtId="178" fontId="4" fillId="3" borderId="69" xfId="12" applyNumberFormat="1" applyFont="1" applyFill="1" applyBorder="1" applyAlignment="1" applyProtection="1">
      <alignment horizontal="center" vertical="center"/>
    </xf>
    <xf numFmtId="0" fontId="4" fillId="0" borderId="31"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69" xfId="0" applyFont="1" applyBorder="1" applyAlignment="1" applyProtection="1">
      <alignment horizontal="center" vertical="center"/>
    </xf>
    <xf numFmtId="0" fontId="4" fillId="0" borderId="65" xfId="0" applyFont="1" applyBorder="1" applyAlignment="1" applyProtection="1">
      <alignment horizontal="center" vertical="center" textRotation="255"/>
    </xf>
    <xf numFmtId="0" fontId="4" fillId="0" borderId="25"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30" xfId="0" applyFont="1" applyBorder="1" applyAlignment="1" applyProtection="1">
      <alignment horizontal="center" vertical="center" textRotation="255"/>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47" xfId="0" applyFont="1" applyBorder="1" applyAlignment="1" applyProtection="1">
      <alignment horizontal="center" vertical="center"/>
    </xf>
    <xf numFmtId="49" fontId="4" fillId="3" borderId="9" xfId="12" applyNumberFormat="1" applyFont="1" applyFill="1" applyBorder="1" applyAlignment="1" applyProtection="1">
      <alignment horizontal="center" vertical="center"/>
    </xf>
    <xf numFmtId="178" fontId="4" fillId="3" borderId="11" xfId="12" applyNumberFormat="1" applyFont="1" applyFill="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42" xfId="12" applyFont="1" applyBorder="1" applyAlignment="1" applyProtection="1">
      <alignment horizontal="left" vertical="top"/>
    </xf>
    <xf numFmtId="0" fontId="4" fillId="0" borderId="43" xfId="12" applyFont="1" applyBorder="1" applyAlignment="1" applyProtection="1">
      <alignment horizontal="left" vertical="top"/>
    </xf>
    <xf numFmtId="0" fontId="4" fillId="0" borderId="72" xfId="12" applyFont="1" applyBorder="1" applyAlignment="1" applyProtection="1">
      <alignment horizontal="left" vertical="top"/>
    </xf>
    <xf numFmtId="0" fontId="4" fillId="3" borderId="9" xfId="12" applyFont="1" applyFill="1" applyBorder="1" applyAlignment="1" applyProtection="1">
      <alignment horizontal="center" vertical="center"/>
    </xf>
    <xf numFmtId="0" fontId="4" fillId="0" borderId="66" xfId="0" applyFont="1" applyBorder="1" applyAlignment="1" applyProtection="1">
      <alignment horizontal="center" vertical="center" textRotation="255"/>
    </xf>
    <xf numFmtId="0" fontId="4" fillId="0" borderId="58" xfId="12" applyFont="1" applyBorder="1" applyAlignment="1" applyProtection="1">
      <alignment horizontal="left" vertical="top"/>
    </xf>
    <xf numFmtId="0" fontId="4" fillId="0" borderId="20" xfId="12" applyFont="1" applyBorder="1" applyAlignment="1" applyProtection="1">
      <alignment horizontal="left" vertical="top"/>
    </xf>
    <xf numFmtId="0" fontId="4" fillId="0" borderId="63" xfId="12" applyFont="1" applyBorder="1" applyAlignment="1" applyProtection="1">
      <alignment horizontal="left" vertical="top"/>
    </xf>
    <xf numFmtId="0" fontId="4" fillId="3" borderId="58" xfId="12" applyFont="1" applyFill="1" applyBorder="1" applyAlignment="1" applyProtection="1">
      <alignment horizontal="center" vertical="center"/>
    </xf>
    <xf numFmtId="178" fontId="4" fillId="3" borderId="63" xfId="12" applyNumberFormat="1" applyFont="1" applyFill="1" applyBorder="1" applyAlignment="1" applyProtection="1">
      <alignment horizontal="center" vertical="center"/>
    </xf>
    <xf numFmtId="49" fontId="4" fillId="0" borderId="58" xfId="0" applyNumberFormat="1"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29" xfId="1" applyFont="1" applyBorder="1" applyProtection="1">
      <alignment vertical="center"/>
    </xf>
    <xf numFmtId="179" fontId="4" fillId="0" borderId="57" xfId="0" applyNumberFormat="1" applyFont="1" applyBorder="1" applyProtection="1">
      <alignment vertical="center"/>
    </xf>
    <xf numFmtId="179" fontId="4" fillId="0" borderId="47" xfId="0" applyNumberFormat="1" applyFont="1" applyBorder="1" applyProtection="1">
      <alignment vertical="center"/>
    </xf>
    <xf numFmtId="0" fontId="4" fillId="0" borderId="25" xfId="0" applyFont="1" applyBorder="1" applyAlignment="1" applyProtection="1">
      <alignment horizontal="left" vertical="center"/>
    </xf>
    <xf numFmtId="0" fontId="4" fillId="0" borderId="23" xfId="0" applyFont="1" applyBorder="1" applyAlignment="1" applyProtection="1">
      <alignment horizontal="left" vertical="center"/>
    </xf>
    <xf numFmtId="0" fontId="4" fillId="0" borderId="56" xfId="0" applyFont="1" applyBorder="1" applyAlignment="1" applyProtection="1">
      <alignment horizontal="left" vertical="center"/>
    </xf>
    <xf numFmtId="178" fontId="4" fillId="3" borderId="0" xfId="12" applyNumberFormat="1" applyFont="1" applyFill="1" applyAlignment="1" applyProtection="1">
      <alignment horizontal="center" vertical="center"/>
    </xf>
    <xf numFmtId="49" fontId="4" fillId="0" borderId="46" xfId="0" applyNumberFormat="1" applyFont="1" applyBorder="1" applyAlignment="1" applyProtection="1">
      <alignment horizontal="center" vertical="center"/>
    </xf>
    <xf numFmtId="0" fontId="4" fillId="0" borderId="46" xfId="0" applyFont="1" applyBorder="1" applyAlignment="1" applyProtection="1">
      <alignment horizontal="center" vertical="center"/>
    </xf>
    <xf numFmtId="179" fontId="4" fillId="0" borderId="11" xfId="0" applyNumberFormat="1" applyFont="1" applyBorder="1" applyProtection="1">
      <alignment vertical="center"/>
    </xf>
    <xf numFmtId="0" fontId="4" fillId="0" borderId="31" xfId="0" applyFont="1" applyBorder="1" applyAlignment="1" applyProtection="1">
      <alignment horizontal="left" vertical="center"/>
    </xf>
    <xf numFmtId="0" fontId="4" fillId="0" borderId="0" xfId="0" applyFont="1" applyAlignment="1" applyProtection="1">
      <alignment horizontal="left" vertical="center"/>
    </xf>
    <xf numFmtId="0" fontId="4" fillId="0" borderId="69" xfId="0" applyFont="1" applyBorder="1" applyAlignment="1" applyProtection="1">
      <alignment horizontal="left" vertical="center"/>
    </xf>
    <xf numFmtId="0" fontId="4" fillId="0" borderId="58"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63" xfId="0" applyFont="1" applyBorder="1" applyAlignment="1" applyProtection="1">
      <alignment horizontal="left" vertical="center"/>
    </xf>
    <xf numFmtId="178" fontId="4" fillId="3" borderId="20" xfId="12" applyNumberFormat="1" applyFont="1" applyFill="1" applyBorder="1" applyAlignment="1" applyProtection="1">
      <alignment horizontal="center" vertical="center"/>
    </xf>
    <xf numFmtId="177" fontId="4" fillId="0" borderId="23" xfId="0" applyNumberFormat="1" applyFont="1" applyBorder="1" applyProtection="1">
      <alignment vertical="center"/>
    </xf>
    <xf numFmtId="179" fontId="15" fillId="0" borderId="0" xfId="0" applyNumberFormat="1" applyFont="1" applyAlignment="1" applyProtection="1">
      <alignment horizontal="right" vertical="top"/>
    </xf>
    <xf numFmtId="0" fontId="15" fillId="0" borderId="0" xfId="0" applyFont="1" applyAlignment="1" applyProtection="1">
      <alignment vertical="top"/>
    </xf>
    <xf numFmtId="0" fontId="25" fillId="0" borderId="0" xfId="0" applyFont="1" applyAlignment="1" applyProtection="1">
      <alignment vertical="top"/>
    </xf>
    <xf numFmtId="0" fontId="13" fillId="0" borderId="20" xfId="0" applyFont="1" applyBorder="1" applyAlignment="1" applyProtection="1">
      <alignment vertical="top"/>
    </xf>
    <xf numFmtId="49" fontId="13" fillId="0" borderId="20" xfId="0" applyNumberFormat="1" applyFont="1" applyBorder="1" applyAlignment="1" applyProtection="1">
      <alignment vertical="top"/>
    </xf>
    <xf numFmtId="177" fontId="13" fillId="0" borderId="20" xfId="0" applyNumberFormat="1" applyFont="1" applyBorder="1" applyAlignment="1" applyProtection="1">
      <alignment vertical="top"/>
    </xf>
    <xf numFmtId="49" fontId="13" fillId="0" borderId="0" xfId="0" applyNumberFormat="1" applyFont="1" applyAlignment="1" applyProtection="1">
      <alignment vertical="top"/>
    </xf>
    <xf numFmtId="0" fontId="7" fillId="0" borderId="0" xfId="2"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cellXfs>
  <cellStyles count="19">
    <cellStyle name="ハイパーリンク 2" xfId="15" xr:uid="{00000000-0005-0000-0000-000001000000}"/>
    <cellStyle name="桁区切り" xfId="18" builtinId="6"/>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251">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A6A6A6"/>
      <color rgb="FFCCEDFC"/>
      <color rgb="FFFFE1FF"/>
      <color rgb="FFFFFF99"/>
      <color rgb="FFFF0000"/>
      <color rgb="FFE2EFDA"/>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AA360"/>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5.875" style="156" hidden="1" customWidth="1"/>
    <col min="2" max="3" width="1.625" style="156" customWidth="1"/>
    <col min="4" max="4" width="5.625" style="156" customWidth="1"/>
    <col min="5" max="5" width="4.625" style="156" customWidth="1"/>
    <col min="6" max="6" width="6.625" style="156" customWidth="1"/>
    <col min="7" max="7" width="3.125" style="156" customWidth="1"/>
    <col min="8" max="8" width="10.25" style="156" customWidth="1"/>
    <col min="9" max="9" width="1.625" style="156" customWidth="1"/>
    <col min="10" max="10" width="6.625" style="156" customWidth="1"/>
    <col min="11" max="11" width="8.125" style="156" customWidth="1"/>
    <col min="12" max="12" width="6.625" style="156" customWidth="1"/>
    <col min="13" max="13" width="8.375" style="156" customWidth="1"/>
    <col min="14" max="17" width="6.625" style="156" customWidth="1"/>
    <col min="18" max="18" width="11.875" style="156" customWidth="1"/>
    <col min="19" max="20" width="6.625" style="156" customWidth="1"/>
    <col min="21" max="22" width="5" style="156" customWidth="1"/>
    <col min="23" max="24" width="3.75" style="156" customWidth="1"/>
    <col min="25" max="25" width="3.875" style="156" customWidth="1"/>
    <col min="26" max="26" width="3.625" style="156" customWidth="1"/>
    <col min="27" max="16384" width="9" style="156"/>
  </cols>
  <sheetData>
    <row r="1" spans="1:26" ht="30" customHeight="1" x14ac:dyDescent="0.15">
      <c r="A1" s="546" t="s">
        <v>247</v>
      </c>
      <c r="B1" s="151"/>
      <c r="C1" s="152" t="s">
        <v>242</v>
      </c>
      <c r="D1" s="153"/>
      <c r="E1" s="153"/>
      <c r="F1" s="153"/>
      <c r="G1" s="153"/>
      <c r="H1" s="153"/>
      <c r="I1" s="153"/>
      <c r="J1" s="153"/>
      <c r="K1" s="153"/>
      <c r="L1" s="153"/>
      <c r="M1" s="153"/>
      <c r="N1" s="153"/>
      <c r="O1" s="153"/>
      <c r="P1" s="153"/>
      <c r="Q1" s="153"/>
      <c r="R1" s="153"/>
      <c r="S1" s="153"/>
      <c r="T1" s="153"/>
      <c r="U1" s="153"/>
      <c r="V1" s="154"/>
      <c r="W1" s="545" t="s">
        <v>248</v>
      </c>
      <c r="X1" s="155"/>
      <c r="Y1" s="155"/>
      <c r="Z1" s="155"/>
    </row>
    <row r="2" spans="1:26" ht="15.75" hidden="1" customHeight="1" x14ac:dyDescent="0.15">
      <c r="A2" s="546" t="s">
        <v>64</v>
      </c>
      <c r="B2" s="151"/>
      <c r="C2" s="157"/>
      <c r="D2" s="157"/>
    </row>
    <row r="3" spans="1:26" ht="30" customHeight="1" x14ac:dyDescent="0.15">
      <c r="A3" s="547" t="s">
        <v>249</v>
      </c>
      <c r="B3" s="158"/>
      <c r="C3" s="156" t="s">
        <v>243</v>
      </c>
    </row>
    <row r="4" spans="1:26" ht="5.25" customHeight="1" x14ac:dyDescent="0.15">
      <c r="A4" s="158"/>
      <c r="B4" s="158"/>
      <c r="C4" s="159"/>
      <c r="D4" s="160"/>
      <c r="E4" s="160"/>
      <c r="F4" s="160"/>
      <c r="G4" s="160"/>
      <c r="H4" s="160"/>
      <c r="I4" s="160"/>
      <c r="J4" s="160"/>
      <c r="K4" s="160"/>
      <c r="L4" s="160"/>
      <c r="M4" s="160"/>
      <c r="N4" s="160"/>
      <c r="O4" s="160"/>
      <c r="P4" s="160"/>
      <c r="Q4" s="160"/>
      <c r="R4" s="160"/>
      <c r="S4" s="160"/>
      <c r="T4" s="160"/>
      <c r="U4" s="160"/>
      <c r="V4" s="160"/>
      <c r="W4" s="160"/>
      <c r="X4" s="160"/>
      <c r="Y4" s="160"/>
      <c r="Z4" s="161"/>
    </row>
    <row r="5" spans="1:26" ht="15" customHeight="1" x14ac:dyDescent="0.15">
      <c r="A5" s="158"/>
      <c r="B5" s="158"/>
      <c r="C5" s="162" t="s">
        <v>246</v>
      </c>
      <c r="D5" s="163"/>
      <c r="E5" s="163"/>
      <c r="F5" s="163"/>
      <c r="G5" s="163"/>
      <c r="H5" s="163"/>
      <c r="I5" s="163"/>
      <c r="J5" s="163"/>
      <c r="K5" s="163"/>
      <c r="L5" s="163"/>
      <c r="M5" s="163"/>
      <c r="N5" s="163"/>
      <c r="O5" s="163"/>
      <c r="P5" s="163"/>
      <c r="Q5" s="163"/>
      <c r="R5" s="163"/>
      <c r="S5" s="163"/>
      <c r="T5" s="163"/>
      <c r="U5" s="163"/>
      <c r="V5" s="163"/>
      <c r="W5" s="163"/>
      <c r="X5" s="163"/>
      <c r="Y5" s="163"/>
      <c r="Z5" s="164"/>
    </row>
    <row r="6" spans="1:26" ht="15" customHeight="1" x14ac:dyDescent="0.15">
      <c r="A6" s="158"/>
      <c r="B6" s="158"/>
      <c r="C6" s="162" t="s">
        <v>28</v>
      </c>
      <c r="D6" s="163"/>
      <c r="E6" s="163"/>
      <c r="F6" s="163"/>
      <c r="G6" s="163"/>
      <c r="H6" s="163"/>
      <c r="I6" s="163"/>
      <c r="J6" s="163"/>
      <c r="K6" s="163"/>
      <c r="L6" s="163"/>
      <c r="M6" s="163"/>
      <c r="N6" s="163"/>
      <c r="O6" s="163"/>
      <c r="P6" s="163"/>
      <c r="Q6" s="163"/>
      <c r="R6" s="163"/>
      <c r="S6" s="163"/>
      <c r="T6" s="163"/>
      <c r="U6" s="163"/>
      <c r="V6" s="163"/>
      <c r="W6" s="163"/>
      <c r="X6" s="163"/>
      <c r="Y6" s="163"/>
      <c r="Z6" s="164"/>
    </row>
    <row r="7" spans="1:26" ht="15" customHeight="1" x14ac:dyDescent="0.15">
      <c r="A7" s="158"/>
      <c r="B7" s="158"/>
      <c r="C7" s="162" t="s">
        <v>29</v>
      </c>
      <c r="D7" s="163"/>
      <c r="E7" s="163"/>
      <c r="F7" s="163"/>
      <c r="G7" s="163"/>
      <c r="H7" s="163"/>
      <c r="I7" s="163"/>
      <c r="J7" s="163"/>
      <c r="K7" s="163"/>
      <c r="L7" s="163"/>
      <c r="M7" s="163"/>
      <c r="N7" s="163"/>
      <c r="O7" s="163"/>
      <c r="P7" s="163"/>
      <c r="Q7" s="163"/>
      <c r="R7" s="163"/>
      <c r="S7" s="163"/>
      <c r="T7" s="163"/>
      <c r="U7" s="163"/>
      <c r="V7" s="163"/>
      <c r="W7" s="163"/>
      <c r="X7" s="163"/>
      <c r="Y7" s="163"/>
      <c r="Z7" s="164"/>
    </row>
    <row r="8" spans="1:26" ht="13.5" hidden="1" x14ac:dyDescent="0.15">
      <c r="A8" s="158"/>
      <c r="B8" s="158"/>
      <c r="C8" s="162"/>
      <c r="D8" s="163"/>
      <c r="E8" s="163"/>
      <c r="F8" s="163"/>
      <c r="G8" s="163"/>
      <c r="H8" s="163"/>
      <c r="I8" s="163"/>
      <c r="J8" s="163"/>
      <c r="K8" s="163"/>
      <c r="L8" s="163"/>
      <c r="M8" s="163"/>
      <c r="N8" s="163"/>
      <c r="O8" s="163"/>
      <c r="P8" s="163"/>
      <c r="Q8" s="163"/>
      <c r="R8" s="163"/>
      <c r="S8" s="163"/>
      <c r="T8" s="163"/>
      <c r="U8" s="163"/>
      <c r="V8" s="163"/>
      <c r="W8" s="163"/>
      <c r="X8" s="163"/>
      <c r="Y8" s="163"/>
      <c r="Z8" s="164"/>
    </row>
    <row r="9" spans="1:26" ht="5.25" customHeight="1" x14ac:dyDescent="0.15">
      <c r="A9" s="158"/>
      <c r="B9" s="158"/>
      <c r="C9" s="165"/>
      <c r="D9" s="166"/>
      <c r="E9" s="166"/>
      <c r="F9" s="166"/>
      <c r="G9" s="166"/>
      <c r="H9" s="166"/>
      <c r="I9" s="166"/>
      <c r="J9" s="166"/>
      <c r="K9" s="166"/>
      <c r="L9" s="166"/>
      <c r="M9" s="166"/>
      <c r="N9" s="166"/>
      <c r="O9" s="166"/>
      <c r="P9" s="166"/>
      <c r="Q9" s="166"/>
      <c r="R9" s="166"/>
      <c r="S9" s="166"/>
      <c r="T9" s="166"/>
      <c r="U9" s="166"/>
      <c r="V9" s="166"/>
      <c r="W9" s="166"/>
      <c r="X9" s="166"/>
      <c r="Y9" s="166"/>
      <c r="Z9" s="167"/>
    </row>
    <row r="10" spans="1:26" ht="30" customHeight="1" x14ac:dyDescent="0.15">
      <c r="A10" s="158"/>
      <c r="B10" s="158"/>
    </row>
    <row r="11" spans="1:26" ht="15.75" hidden="1" customHeight="1" x14ac:dyDescent="0.15">
      <c r="A11" s="158"/>
      <c r="B11" s="158"/>
    </row>
    <row r="12" spans="1:26" ht="15.75" hidden="1" customHeight="1" x14ac:dyDescent="0.15">
      <c r="A12" s="158"/>
      <c r="B12" s="158"/>
    </row>
    <row r="13" spans="1:26" ht="20.100000000000001" customHeight="1" x14ac:dyDescent="0.15">
      <c r="A13" s="158"/>
      <c r="B13" s="158"/>
      <c r="C13" s="168" t="s">
        <v>53</v>
      </c>
      <c r="D13" s="169"/>
      <c r="E13" s="169"/>
      <c r="F13" s="169"/>
      <c r="G13" s="169"/>
      <c r="H13" s="170"/>
      <c r="I13" s="171"/>
    </row>
    <row r="14" spans="1:26" ht="20.100000000000001" customHeight="1" x14ac:dyDescent="0.15">
      <c r="A14" s="158"/>
      <c r="B14" s="158"/>
      <c r="C14" s="171"/>
      <c r="D14" s="172"/>
      <c r="E14" s="172"/>
      <c r="F14" s="172"/>
      <c r="G14" s="172"/>
      <c r="H14" s="172"/>
      <c r="I14" s="173"/>
      <c r="J14" s="173"/>
      <c r="K14" s="173"/>
      <c r="L14" s="173"/>
      <c r="M14" s="173"/>
      <c r="N14" s="173"/>
      <c r="O14" s="173"/>
      <c r="P14" s="173"/>
      <c r="Q14" s="173"/>
      <c r="R14" s="173"/>
      <c r="S14" s="173"/>
      <c r="T14" s="173"/>
      <c r="U14" s="173"/>
      <c r="V14" s="173"/>
      <c r="W14" s="173"/>
      <c r="X14" s="173"/>
      <c r="Y14" s="173"/>
      <c r="Z14" s="174"/>
    </row>
    <row r="15" spans="1:26" ht="15" hidden="1" customHeight="1" x14ac:dyDescent="0.15">
      <c r="A15" s="158"/>
      <c r="B15" s="158"/>
      <c r="C15" s="171"/>
      <c r="D15" s="172"/>
      <c r="E15" s="172"/>
      <c r="F15" s="172"/>
      <c r="G15" s="172"/>
      <c r="H15" s="172"/>
      <c r="I15" s="175"/>
      <c r="J15" s="175"/>
      <c r="K15" s="175"/>
      <c r="L15" s="175"/>
      <c r="M15" s="175"/>
      <c r="N15" s="175"/>
      <c r="O15" s="175"/>
      <c r="P15" s="175"/>
      <c r="Q15" s="175"/>
      <c r="R15" s="175"/>
      <c r="S15" s="175"/>
      <c r="T15" s="175"/>
      <c r="U15" s="175"/>
      <c r="V15" s="176"/>
      <c r="Z15" s="176"/>
    </row>
    <row r="16" spans="1:26" ht="15" hidden="1" customHeight="1" x14ac:dyDescent="0.15">
      <c r="A16" s="158"/>
      <c r="B16" s="158"/>
      <c r="C16" s="171"/>
      <c r="D16" s="172"/>
      <c r="E16" s="172"/>
      <c r="F16" s="172"/>
      <c r="G16" s="172"/>
      <c r="H16" s="172"/>
      <c r="I16" s="175"/>
      <c r="J16" s="175"/>
      <c r="K16" s="175"/>
      <c r="L16" s="175"/>
      <c r="M16" s="175"/>
      <c r="N16" s="175"/>
      <c r="O16" s="175"/>
      <c r="P16" s="175"/>
      <c r="Q16" s="175"/>
      <c r="R16" s="175"/>
      <c r="S16" s="175"/>
      <c r="T16" s="175"/>
      <c r="U16" s="175"/>
      <c r="V16" s="176"/>
      <c r="Z16" s="176"/>
    </row>
    <row r="17" spans="1:26" ht="15" hidden="1" customHeight="1" x14ac:dyDescent="0.15">
      <c r="A17" s="158"/>
      <c r="B17" s="158"/>
      <c r="C17" s="171"/>
      <c r="D17" s="172"/>
      <c r="E17" s="172"/>
      <c r="F17" s="172"/>
      <c r="G17" s="172"/>
      <c r="H17" s="172"/>
      <c r="I17" s="175"/>
      <c r="J17" s="175"/>
      <c r="K17" s="175"/>
      <c r="L17" s="175"/>
      <c r="M17" s="175"/>
      <c r="N17" s="175"/>
      <c r="O17" s="175"/>
      <c r="P17" s="175"/>
      <c r="Q17" s="175"/>
      <c r="R17" s="175"/>
      <c r="S17" s="175"/>
      <c r="T17" s="175"/>
      <c r="U17" s="175"/>
      <c r="V17" s="176"/>
      <c r="Z17" s="176"/>
    </row>
    <row r="18" spans="1:26" ht="15" hidden="1" customHeight="1" x14ac:dyDescent="0.15">
      <c r="A18" s="158"/>
      <c r="B18" s="158"/>
      <c r="C18" s="171"/>
      <c r="D18" s="172"/>
      <c r="E18" s="172"/>
      <c r="F18" s="172"/>
      <c r="G18" s="172"/>
      <c r="H18" s="172"/>
      <c r="I18" s="175"/>
      <c r="J18" s="175"/>
      <c r="K18" s="175"/>
      <c r="L18" s="175"/>
      <c r="M18" s="175"/>
      <c r="N18" s="175"/>
      <c r="O18" s="175"/>
      <c r="P18" s="175"/>
      <c r="Q18" s="175"/>
      <c r="R18" s="175"/>
      <c r="S18" s="175"/>
      <c r="T18" s="175"/>
      <c r="U18" s="175"/>
      <c r="V18" s="176"/>
      <c r="Z18" s="176"/>
    </row>
    <row r="19" spans="1:26" ht="15" hidden="1" customHeight="1" x14ac:dyDescent="0.15">
      <c r="A19" s="158"/>
      <c r="B19" s="158"/>
      <c r="C19" s="171"/>
      <c r="D19" s="172"/>
      <c r="E19" s="172"/>
      <c r="F19" s="172"/>
      <c r="G19" s="172"/>
      <c r="H19" s="172"/>
      <c r="I19" s="175"/>
      <c r="J19" s="175"/>
      <c r="K19" s="175"/>
      <c r="L19" s="175"/>
      <c r="M19" s="175"/>
      <c r="N19" s="175"/>
      <c r="O19" s="175"/>
      <c r="P19" s="175"/>
      <c r="Q19" s="175"/>
      <c r="R19" s="175"/>
      <c r="S19" s="175"/>
      <c r="T19" s="175"/>
      <c r="U19" s="175"/>
      <c r="V19" s="176"/>
      <c r="Z19" s="176"/>
    </row>
    <row r="20" spans="1:26" ht="20.100000000000001" customHeight="1" x14ac:dyDescent="0.15">
      <c r="A20" s="158">
        <f>IF(TRIM($I20)="", 1001, 0)</f>
        <v>1001</v>
      </c>
      <c r="B20" s="158"/>
      <c r="C20" s="177"/>
      <c r="D20" s="178">
        <v>1</v>
      </c>
      <c r="E20" s="156" t="s">
        <v>0</v>
      </c>
      <c r="I20" s="49"/>
      <c r="J20" s="50"/>
      <c r="K20" s="50"/>
      <c r="L20" s="50"/>
      <c r="M20" s="50"/>
      <c r="N20" s="175"/>
      <c r="O20" s="175"/>
      <c r="P20" s="175"/>
      <c r="Q20" s="175"/>
      <c r="R20" s="175"/>
      <c r="S20" s="175"/>
      <c r="T20" s="175"/>
      <c r="U20" s="175"/>
      <c r="Z20" s="176"/>
    </row>
    <row r="21" spans="1:26" ht="20.100000000000001" customHeight="1" x14ac:dyDescent="0.15">
      <c r="A21" s="158"/>
      <c r="B21" s="158"/>
      <c r="C21" s="177"/>
      <c r="D21" s="178"/>
      <c r="E21" s="175"/>
      <c r="F21" s="175"/>
      <c r="G21" s="175"/>
      <c r="H21" s="175"/>
      <c r="I21" s="179"/>
      <c r="J21" s="180" t="s">
        <v>91</v>
      </c>
      <c r="K21" s="181"/>
      <c r="L21" s="181"/>
      <c r="M21" s="181"/>
      <c r="N21" s="181"/>
      <c r="O21" s="181"/>
      <c r="P21" s="181"/>
      <c r="Q21" s="181"/>
      <c r="R21" s="181"/>
      <c r="S21" s="181"/>
      <c r="T21" s="181"/>
      <c r="U21" s="181"/>
      <c r="Z21" s="176"/>
    </row>
    <row r="22" spans="1:26" ht="20.100000000000001" customHeight="1" x14ac:dyDescent="0.15">
      <c r="A22" s="158">
        <f>IF(AND(TRIM($I22)&lt;&gt;"", OR(ISERROR(FIND("@"&amp;LEFT($I22,3)&amp;"@", 都道府県3))=FALSE, ISERROR(FIND("@"&amp;LEFT($I22,4)&amp;"@",都道府県4))=FALSE))=FALSE, 1001, 0)</f>
        <v>1001</v>
      </c>
      <c r="B22" s="158"/>
      <c r="C22" s="177"/>
      <c r="D22" s="178">
        <v>2</v>
      </c>
      <c r="E22" s="156" t="s">
        <v>1</v>
      </c>
      <c r="I22" s="48"/>
      <c r="J22" s="48"/>
      <c r="K22" s="48"/>
      <c r="L22" s="48"/>
      <c r="M22" s="48"/>
      <c r="N22" s="48"/>
      <c r="O22" s="48"/>
      <c r="P22" s="48"/>
      <c r="Q22" s="48"/>
      <c r="R22" s="48"/>
      <c r="S22" s="48"/>
      <c r="T22" s="48"/>
      <c r="U22" s="48"/>
      <c r="V22" s="48"/>
      <c r="W22" s="48"/>
      <c r="X22" s="48"/>
      <c r="Y22" s="48"/>
      <c r="Z22" s="176"/>
    </row>
    <row r="23" spans="1:26" ht="20.100000000000001" customHeight="1" x14ac:dyDescent="0.15">
      <c r="A23" s="158"/>
      <c r="B23" s="158"/>
      <c r="C23" s="177"/>
      <c r="D23" s="178"/>
      <c r="E23" s="175"/>
      <c r="F23" s="175"/>
      <c r="G23" s="175"/>
      <c r="H23" s="175"/>
      <c r="I23" s="179"/>
      <c r="J23" s="182" t="s">
        <v>30</v>
      </c>
      <c r="K23" s="181"/>
      <c r="L23" s="181"/>
      <c r="M23" s="181"/>
      <c r="N23" s="181"/>
      <c r="O23" s="181"/>
      <c r="P23" s="181"/>
      <c r="Q23" s="181"/>
      <c r="R23" s="181"/>
      <c r="S23" s="181"/>
      <c r="T23" s="181"/>
      <c r="U23" s="181"/>
      <c r="Z23" s="176"/>
    </row>
    <row r="24" spans="1:26" ht="20.100000000000001" customHeight="1" x14ac:dyDescent="0.15">
      <c r="A24" s="158">
        <f>IF(TRIM($I24)="", 1001, 0)</f>
        <v>1001</v>
      </c>
      <c r="B24" s="158"/>
      <c r="C24" s="177"/>
      <c r="D24" s="178">
        <v>3</v>
      </c>
      <c r="E24" s="156" t="s">
        <v>2</v>
      </c>
      <c r="I24" s="46"/>
      <c r="J24" s="46"/>
      <c r="K24" s="46"/>
      <c r="L24" s="46"/>
      <c r="M24" s="46"/>
      <c r="N24" s="46"/>
      <c r="O24" s="46"/>
      <c r="P24" s="46"/>
      <c r="Q24" s="46"/>
      <c r="R24" s="46"/>
      <c r="S24" s="46"/>
      <c r="T24" s="46"/>
      <c r="U24" s="46"/>
      <c r="V24" s="46"/>
      <c r="W24" s="46"/>
      <c r="X24" s="46"/>
      <c r="Y24" s="46"/>
      <c r="Z24" s="176"/>
    </row>
    <row r="25" spans="1:26" ht="20.100000000000001" customHeight="1" x14ac:dyDescent="0.15">
      <c r="A25" s="158"/>
      <c r="B25" s="158"/>
      <c r="C25" s="183"/>
      <c r="D25" s="175"/>
      <c r="E25" s="175"/>
      <c r="F25" s="175"/>
      <c r="G25" s="175"/>
      <c r="H25" s="175"/>
      <c r="I25" s="179"/>
      <c r="J25" s="180" t="s">
        <v>92</v>
      </c>
      <c r="K25" s="181"/>
      <c r="L25" s="181"/>
      <c r="M25" s="181"/>
      <c r="N25" s="181"/>
      <c r="O25" s="181"/>
      <c r="P25" s="181"/>
      <c r="Q25" s="181"/>
      <c r="R25" s="181"/>
      <c r="S25" s="181"/>
      <c r="T25" s="181"/>
      <c r="U25" s="181"/>
      <c r="Z25" s="176"/>
    </row>
    <row r="26" spans="1:26" ht="20.100000000000001" customHeight="1" x14ac:dyDescent="0.15">
      <c r="A26" s="158">
        <f>IF(TRIM($I26)="", 1001, 0)</f>
        <v>1001</v>
      </c>
      <c r="B26" s="158"/>
      <c r="C26" s="177"/>
      <c r="D26" s="178">
        <v>4</v>
      </c>
      <c r="E26" s="156" t="s">
        <v>3</v>
      </c>
      <c r="I26" s="46"/>
      <c r="J26" s="46"/>
      <c r="K26" s="46"/>
      <c r="L26" s="46"/>
      <c r="M26" s="46"/>
      <c r="N26" s="46"/>
      <c r="O26" s="46"/>
      <c r="P26" s="46"/>
      <c r="Q26" s="46"/>
      <c r="R26" s="46"/>
      <c r="S26" s="46"/>
      <c r="T26" s="46"/>
      <c r="U26" s="46"/>
      <c r="V26" s="46"/>
      <c r="W26" s="46"/>
      <c r="X26" s="46"/>
      <c r="Y26" s="46"/>
      <c r="Z26" s="176"/>
    </row>
    <row r="27" spans="1:26" ht="20.100000000000001" customHeight="1" x14ac:dyDescent="0.15">
      <c r="A27" s="158"/>
      <c r="B27" s="158"/>
      <c r="C27" s="183"/>
      <c r="D27" s="175"/>
      <c r="E27" s="175"/>
      <c r="F27" s="175"/>
      <c r="G27" s="175"/>
      <c r="H27" s="175"/>
      <c r="I27" s="179"/>
      <c r="J27" s="180" t="s">
        <v>93</v>
      </c>
      <c r="K27" s="181"/>
      <c r="L27" s="181"/>
      <c r="M27" s="181"/>
      <c r="N27" s="181"/>
      <c r="O27" s="181"/>
      <c r="P27" s="181"/>
      <c r="Q27" s="181"/>
      <c r="R27" s="181"/>
      <c r="S27" s="181"/>
      <c r="T27" s="181"/>
      <c r="U27" s="181"/>
      <c r="Z27" s="184"/>
    </row>
    <row r="28" spans="1:26" ht="20.100000000000001" customHeight="1" x14ac:dyDescent="0.15">
      <c r="A28" s="158">
        <f>IF(TRIM($I28)="", 1001, 0)</f>
        <v>1001</v>
      </c>
      <c r="B28" s="158"/>
      <c r="C28" s="177"/>
      <c r="D28" s="178">
        <v>5</v>
      </c>
      <c r="E28" s="156" t="s">
        <v>26</v>
      </c>
      <c r="I28" s="46"/>
      <c r="J28" s="46"/>
      <c r="K28" s="46"/>
      <c r="L28" s="46"/>
      <c r="M28" s="46"/>
      <c r="N28" s="46"/>
      <c r="O28" s="46"/>
      <c r="P28" s="46"/>
      <c r="Q28" s="46"/>
      <c r="R28" s="46"/>
      <c r="S28" s="46"/>
      <c r="T28" s="46"/>
      <c r="U28" s="46"/>
      <c r="V28" s="46"/>
      <c r="W28" s="46"/>
      <c r="X28" s="46"/>
      <c r="Y28" s="46"/>
      <c r="Z28" s="176"/>
    </row>
    <row r="29" spans="1:26" ht="20.100000000000001" customHeight="1" x14ac:dyDescent="0.15">
      <c r="A29" s="158"/>
      <c r="B29" s="158"/>
      <c r="C29" s="183"/>
      <c r="D29" s="175"/>
      <c r="E29" s="175"/>
      <c r="F29" s="175"/>
      <c r="G29" s="175"/>
      <c r="H29" s="175"/>
      <c r="I29" s="185"/>
      <c r="J29" s="182" t="s">
        <v>27</v>
      </c>
      <c r="K29" s="181"/>
      <c r="L29" s="181"/>
      <c r="M29" s="181"/>
      <c r="N29" s="181"/>
      <c r="O29" s="181"/>
      <c r="P29" s="181"/>
      <c r="Q29" s="181"/>
      <c r="R29" s="181"/>
      <c r="S29" s="181"/>
      <c r="T29" s="181"/>
      <c r="U29" s="181"/>
      <c r="Z29" s="186"/>
    </row>
    <row r="30" spans="1:26" ht="20.100000000000001" customHeight="1" x14ac:dyDescent="0.15">
      <c r="A30" s="158">
        <f>IF(TRIM($I30)="", 1001, 0)</f>
        <v>1001</v>
      </c>
      <c r="B30" s="158"/>
      <c r="C30" s="177"/>
      <c r="D30" s="178">
        <v>6</v>
      </c>
      <c r="E30" s="156" t="s">
        <v>4</v>
      </c>
      <c r="I30" s="46"/>
      <c r="J30" s="46"/>
      <c r="K30" s="46"/>
      <c r="L30" s="46"/>
      <c r="M30" s="46"/>
      <c r="N30" s="46"/>
      <c r="O30" s="46"/>
      <c r="P30" s="46"/>
      <c r="Q30" s="46"/>
      <c r="R30" s="46"/>
      <c r="S30" s="46"/>
      <c r="T30" s="46"/>
      <c r="U30" s="46"/>
      <c r="V30" s="46"/>
      <c r="W30" s="46"/>
      <c r="X30" s="46"/>
      <c r="Y30" s="46"/>
      <c r="Z30" s="176"/>
    </row>
    <row r="31" spans="1:26" ht="20.100000000000001" customHeight="1" x14ac:dyDescent="0.15">
      <c r="A31" s="158"/>
      <c r="B31" s="158"/>
      <c r="C31" s="183"/>
      <c r="D31" s="175"/>
      <c r="E31" s="175"/>
      <c r="F31" s="175"/>
      <c r="G31" s="175"/>
      <c r="H31" s="175"/>
      <c r="I31" s="185"/>
      <c r="J31" s="182" t="s">
        <v>11</v>
      </c>
      <c r="K31" s="181"/>
      <c r="L31" s="181"/>
      <c r="M31" s="181"/>
      <c r="N31" s="181"/>
      <c r="O31" s="181"/>
      <c r="P31" s="181"/>
      <c r="Q31" s="181"/>
      <c r="R31" s="181"/>
      <c r="S31" s="181"/>
      <c r="T31" s="181"/>
      <c r="U31" s="181"/>
      <c r="Z31" s="186"/>
    </row>
    <row r="32" spans="1:26" ht="20.100000000000001" customHeight="1" x14ac:dyDescent="0.15">
      <c r="A32" s="158">
        <f>IF(TRIM($I32)="", 1001, 0)</f>
        <v>1001</v>
      </c>
      <c r="B32" s="158"/>
      <c r="C32" s="177"/>
      <c r="D32" s="178">
        <v>7</v>
      </c>
      <c r="E32" s="156" t="s">
        <v>5</v>
      </c>
      <c r="I32" s="46"/>
      <c r="J32" s="46"/>
      <c r="K32" s="46"/>
      <c r="L32" s="46"/>
      <c r="M32" s="46"/>
      <c r="N32" s="46"/>
      <c r="O32" s="46"/>
      <c r="P32" s="46"/>
      <c r="Q32" s="46"/>
      <c r="R32" s="46"/>
      <c r="S32" s="46"/>
      <c r="T32" s="46"/>
      <c r="U32" s="46"/>
      <c r="V32" s="46"/>
      <c r="W32" s="46"/>
      <c r="X32" s="46"/>
      <c r="Y32" s="46"/>
      <c r="Z32" s="176"/>
    </row>
    <row r="33" spans="1:26" ht="20.100000000000001" customHeight="1" x14ac:dyDescent="0.15">
      <c r="A33" s="158"/>
      <c r="B33" s="158"/>
      <c r="C33" s="183"/>
      <c r="D33" s="175"/>
      <c r="E33" s="175"/>
      <c r="F33" s="175"/>
      <c r="G33" s="175"/>
      <c r="H33" s="175"/>
      <c r="I33" s="185"/>
      <c r="J33" s="182" t="s">
        <v>12</v>
      </c>
      <c r="K33" s="181"/>
      <c r="L33" s="181"/>
      <c r="M33" s="181"/>
      <c r="N33" s="181"/>
      <c r="O33" s="181"/>
      <c r="P33" s="181"/>
      <c r="Q33" s="181"/>
      <c r="R33" s="181"/>
      <c r="S33" s="181"/>
      <c r="T33" s="181"/>
      <c r="U33" s="181"/>
      <c r="Z33" s="176"/>
    </row>
    <row r="34" spans="1:26" ht="20.100000000000001" customHeight="1" x14ac:dyDescent="0.15">
      <c r="A34" s="158">
        <f>IF(NOT(AND(TRIM($I34)&lt;&gt;"",ISNUMBER(VALUE(SUBSTITUTE($I34,"-",""))))), 1001, 0)</f>
        <v>1001</v>
      </c>
      <c r="B34" s="158"/>
      <c r="C34" s="177"/>
      <c r="D34" s="178">
        <v>8</v>
      </c>
      <c r="E34" s="156" t="s">
        <v>6</v>
      </c>
      <c r="I34" s="46"/>
      <c r="J34" s="46"/>
      <c r="K34" s="46"/>
      <c r="L34" s="46"/>
      <c r="M34" s="46"/>
      <c r="N34" s="175"/>
      <c r="O34" s="175"/>
      <c r="P34" s="175"/>
      <c r="Q34" s="175"/>
      <c r="R34" s="175"/>
      <c r="S34" s="175"/>
      <c r="T34" s="175"/>
      <c r="U34" s="175"/>
      <c r="Z34" s="176"/>
    </row>
    <row r="35" spans="1:26" ht="20.100000000000001" customHeight="1" x14ac:dyDescent="0.15">
      <c r="A35" s="158"/>
      <c r="B35" s="158"/>
      <c r="C35" s="183"/>
      <c r="D35" s="175"/>
      <c r="E35" s="175"/>
      <c r="F35" s="175"/>
      <c r="G35" s="175"/>
      <c r="H35" s="175"/>
      <c r="I35" s="187"/>
      <c r="J35" s="180" t="s">
        <v>94</v>
      </c>
      <c r="K35" s="181"/>
      <c r="L35" s="181"/>
      <c r="M35" s="181"/>
      <c r="N35" s="181"/>
      <c r="O35" s="181"/>
      <c r="P35" s="181"/>
      <c r="Q35" s="181"/>
      <c r="R35" s="181"/>
      <c r="S35" s="181"/>
      <c r="T35" s="181"/>
      <c r="U35" s="181"/>
      <c r="Z35" s="176"/>
    </row>
    <row r="36" spans="1:26" ht="20.100000000000001" customHeight="1" x14ac:dyDescent="0.15">
      <c r="A36" s="158">
        <f>IF(AND(I36&lt;&gt;"",NOT(ISNUMBER(VALUE(SUBSTITUTE(I36,"-",""))))), 1001, 0)</f>
        <v>0</v>
      </c>
      <c r="B36" s="158"/>
      <c r="C36" s="177"/>
      <c r="D36" s="178">
        <v>9</v>
      </c>
      <c r="E36" s="156" t="s">
        <v>7</v>
      </c>
      <c r="I36" s="46"/>
      <c r="J36" s="50"/>
      <c r="K36" s="50"/>
      <c r="L36" s="50"/>
      <c r="M36" s="50"/>
      <c r="N36" s="175"/>
      <c r="O36" s="175"/>
      <c r="P36" s="175"/>
      <c r="Q36" s="175"/>
      <c r="R36" s="175"/>
      <c r="S36" s="175"/>
      <c r="T36" s="175"/>
      <c r="U36" s="175"/>
      <c r="Z36" s="176"/>
    </row>
    <row r="37" spans="1:26" ht="20.100000000000001" customHeight="1" x14ac:dyDescent="0.15">
      <c r="A37" s="158"/>
      <c r="B37" s="158"/>
      <c r="C37" s="183"/>
      <c r="D37" s="175"/>
      <c r="E37" s="175"/>
      <c r="F37" s="175"/>
      <c r="G37" s="175"/>
      <c r="H37" s="175"/>
      <c r="I37" s="185"/>
      <c r="J37" s="182" t="s">
        <v>238</v>
      </c>
      <c r="K37" s="181"/>
      <c r="L37" s="181"/>
      <c r="M37" s="181"/>
      <c r="N37" s="181"/>
      <c r="O37" s="181"/>
      <c r="P37" s="181"/>
      <c r="Q37" s="181"/>
      <c r="R37" s="181"/>
      <c r="S37" s="181"/>
      <c r="T37" s="181"/>
      <c r="U37" s="181"/>
      <c r="Z37" s="176"/>
    </row>
    <row r="38" spans="1:26" ht="20.100000000000001" customHeight="1" x14ac:dyDescent="0.15">
      <c r="A38" s="158">
        <f>IF(TRIM($I38)="", 1001, 0)</f>
        <v>1001</v>
      </c>
      <c r="B38" s="158"/>
      <c r="C38" s="177"/>
      <c r="D38" s="178">
        <v>10</v>
      </c>
      <c r="E38" s="156" t="s">
        <v>10</v>
      </c>
      <c r="I38" s="46"/>
      <c r="J38" s="46"/>
      <c r="K38" s="46"/>
      <c r="L38" s="46"/>
      <c r="M38" s="46"/>
      <c r="N38" s="46"/>
      <c r="O38" s="46"/>
      <c r="P38" s="46"/>
      <c r="Q38" s="46"/>
      <c r="R38" s="46"/>
      <c r="S38" s="46"/>
      <c r="T38" s="46"/>
      <c r="U38" s="46"/>
      <c r="V38" s="46"/>
      <c r="W38" s="46"/>
      <c r="X38" s="46"/>
      <c r="Y38" s="46"/>
      <c r="Z38" s="176"/>
    </row>
    <row r="39" spans="1:26" ht="20.100000000000001" customHeight="1" x14ac:dyDescent="0.15">
      <c r="A39" s="158"/>
      <c r="B39" s="158"/>
      <c r="C39" s="183"/>
      <c r="D39" s="175"/>
      <c r="E39" s="175"/>
      <c r="F39" s="175"/>
      <c r="G39" s="175"/>
      <c r="H39" s="175"/>
      <c r="I39" s="185"/>
      <c r="J39" s="182"/>
      <c r="K39" s="181"/>
      <c r="L39" s="181"/>
      <c r="M39" s="181"/>
      <c r="N39" s="181"/>
      <c r="O39" s="181"/>
      <c r="P39" s="181"/>
      <c r="Q39" s="181"/>
      <c r="R39" s="181"/>
      <c r="S39" s="181"/>
      <c r="T39" s="181"/>
      <c r="U39" s="181"/>
      <c r="Z39" s="176"/>
    </row>
    <row r="40" spans="1:26" ht="20.100000000000001" customHeight="1" x14ac:dyDescent="0.15">
      <c r="A40" s="158">
        <f>IF(AND($I40&lt;&gt;"一致する", $I40&lt;&gt;"一致しない"), 1001, 0)</f>
        <v>0</v>
      </c>
      <c r="B40" s="158"/>
      <c r="C40" s="177"/>
      <c r="D40" s="178">
        <v>11</v>
      </c>
      <c r="E40" s="156" t="s">
        <v>68</v>
      </c>
      <c r="I40" s="46" t="s">
        <v>69</v>
      </c>
      <c r="J40" s="50"/>
      <c r="K40" s="50"/>
      <c r="L40" s="50"/>
      <c r="M40" s="50"/>
      <c r="N40" s="188"/>
      <c r="O40" s="188"/>
      <c r="P40" s="188"/>
      <c r="Q40" s="188"/>
      <c r="R40" s="188"/>
      <c r="S40" s="188"/>
      <c r="T40" s="188"/>
      <c r="U40" s="188"/>
      <c r="Z40" s="189"/>
    </row>
    <row r="41" spans="1:26" ht="20.100000000000001" customHeight="1" x14ac:dyDescent="0.15">
      <c r="A41" s="158"/>
      <c r="B41" s="158"/>
      <c r="C41" s="183"/>
      <c r="D41" s="175"/>
      <c r="E41" s="175"/>
      <c r="F41" s="175"/>
      <c r="G41" s="175"/>
      <c r="H41" s="175"/>
      <c r="I41" s="185"/>
      <c r="J41" s="182" t="s">
        <v>97</v>
      </c>
      <c r="K41" s="190"/>
      <c r="L41" s="190"/>
      <c r="M41" s="190"/>
      <c r="N41" s="190"/>
      <c r="O41" s="190"/>
      <c r="P41" s="190"/>
      <c r="Q41" s="190"/>
      <c r="R41" s="190"/>
      <c r="S41" s="190"/>
      <c r="T41" s="190"/>
      <c r="U41" s="190"/>
      <c r="Z41" s="186"/>
    </row>
    <row r="42" spans="1:26" ht="20.100000000000001" customHeight="1" x14ac:dyDescent="0.15">
      <c r="A42" s="158"/>
      <c r="B42" s="158"/>
      <c r="C42" s="191"/>
      <c r="D42" s="192"/>
      <c r="E42" s="192"/>
      <c r="F42" s="192"/>
      <c r="G42" s="192"/>
      <c r="H42" s="192"/>
      <c r="I42" s="193"/>
      <c r="J42" s="193"/>
      <c r="K42" s="193"/>
      <c r="L42" s="193"/>
      <c r="M42" s="193"/>
      <c r="N42" s="193"/>
      <c r="O42" s="193"/>
      <c r="P42" s="193"/>
      <c r="Q42" s="193"/>
      <c r="R42" s="193"/>
      <c r="S42" s="193"/>
      <c r="T42" s="193"/>
      <c r="U42" s="193"/>
      <c r="V42" s="193"/>
      <c r="W42" s="193"/>
      <c r="X42" s="193"/>
      <c r="Y42" s="193"/>
      <c r="Z42" s="194"/>
    </row>
    <row r="43" spans="1:26" ht="20.100000000000001" customHeight="1" x14ac:dyDescent="0.15">
      <c r="A43" s="158"/>
      <c r="B43" s="158"/>
      <c r="C43" s="175"/>
      <c r="D43" s="175"/>
      <c r="E43" s="175"/>
      <c r="F43" s="175"/>
      <c r="G43" s="175"/>
      <c r="H43" s="175"/>
      <c r="I43" s="195"/>
      <c r="J43" s="190"/>
      <c r="K43" s="190"/>
      <c r="L43" s="190"/>
      <c r="M43" s="190"/>
      <c r="N43" s="190"/>
      <c r="O43" s="190"/>
      <c r="P43" s="190"/>
      <c r="Q43" s="190"/>
      <c r="R43" s="190"/>
      <c r="S43" s="190"/>
      <c r="T43" s="190"/>
      <c r="U43" s="190"/>
      <c r="V43" s="190"/>
      <c r="W43" s="190"/>
      <c r="X43" s="190"/>
      <c r="Y43" s="190"/>
      <c r="Z43" s="175"/>
    </row>
    <row r="44" spans="1:26" ht="15.75" hidden="1" customHeight="1" x14ac:dyDescent="0.15">
      <c r="A44" s="158"/>
      <c r="B44" s="158"/>
      <c r="C44" s="175"/>
      <c r="D44" s="175"/>
      <c r="E44" s="175"/>
      <c r="F44" s="175"/>
      <c r="G44" s="175"/>
      <c r="H44" s="175"/>
      <c r="I44" s="195"/>
      <c r="J44" s="190"/>
      <c r="K44" s="190"/>
      <c r="L44" s="190"/>
      <c r="M44" s="190"/>
      <c r="N44" s="190"/>
      <c r="O44" s="190"/>
      <c r="P44" s="190"/>
      <c r="Q44" s="190"/>
      <c r="R44" s="190"/>
      <c r="S44" s="190"/>
      <c r="T44" s="190"/>
      <c r="U44" s="190"/>
      <c r="V44" s="175"/>
      <c r="Z44" s="175"/>
    </row>
    <row r="45" spans="1:26" ht="15.75" hidden="1" customHeight="1" x14ac:dyDescent="0.15">
      <c r="A45" s="158"/>
      <c r="B45" s="158"/>
      <c r="C45" s="175"/>
      <c r="D45" s="175"/>
      <c r="E45" s="175"/>
      <c r="F45" s="175"/>
      <c r="G45" s="175"/>
      <c r="H45" s="175"/>
      <c r="I45" s="195"/>
      <c r="J45" s="190"/>
      <c r="K45" s="190"/>
      <c r="L45" s="190"/>
      <c r="M45" s="190"/>
      <c r="N45" s="190"/>
      <c r="O45" s="190"/>
      <c r="P45" s="190"/>
      <c r="Q45" s="190"/>
      <c r="R45" s="190"/>
      <c r="S45" s="190"/>
      <c r="T45" s="190"/>
      <c r="U45" s="190"/>
      <c r="V45" s="175"/>
      <c r="Z45" s="175"/>
    </row>
    <row r="46" spans="1:26" ht="15.75" hidden="1" customHeight="1" x14ac:dyDescent="0.15">
      <c r="A46" s="158"/>
      <c r="B46" s="158"/>
      <c r="C46" s="175"/>
      <c r="D46" s="175"/>
      <c r="E46" s="175"/>
      <c r="F46" s="175"/>
      <c r="G46" s="175"/>
      <c r="H46" s="175"/>
      <c r="I46" s="195"/>
      <c r="J46" s="190"/>
      <c r="K46" s="190"/>
      <c r="L46" s="190"/>
      <c r="M46" s="190"/>
      <c r="N46" s="190"/>
      <c r="O46" s="190"/>
      <c r="P46" s="190"/>
      <c r="Q46" s="190"/>
      <c r="R46" s="190"/>
      <c r="S46" s="190"/>
      <c r="T46" s="190"/>
      <c r="U46" s="190"/>
      <c r="V46" s="175"/>
      <c r="Z46" s="175"/>
    </row>
    <row r="47" spans="1:26" ht="15.75" hidden="1" customHeight="1" x14ac:dyDescent="0.15">
      <c r="A47" s="158"/>
      <c r="B47" s="158"/>
      <c r="C47" s="175"/>
      <c r="D47" s="175"/>
      <c r="E47" s="175"/>
      <c r="F47" s="175"/>
      <c r="G47" s="175"/>
      <c r="H47" s="175"/>
      <c r="I47" s="195"/>
      <c r="J47" s="175"/>
      <c r="K47" s="175"/>
      <c r="L47" s="175"/>
      <c r="M47" s="175"/>
      <c r="N47" s="175"/>
      <c r="O47" s="175"/>
      <c r="P47" s="175"/>
      <c r="Q47" s="175"/>
      <c r="R47" s="175"/>
      <c r="S47" s="175"/>
      <c r="T47" s="175"/>
      <c r="U47" s="175"/>
      <c r="V47" s="175"/>
      <c r="Z47" s="175"/>
    </row>
    <row r="48" spans="1:26" ht="15.75" hidden="1" customHeight="1" x14ac:dyDescent="0.15">
      <c r="A48" s="158"/>
      <c r="B48" s="158"/>
      <c r="C48" s="175"/>
      <c r="D48" s="175"/>
      <c r="E48" s="175"/>
      <c r="F48" s="175"/>
      <c r="G48" s="175"/>
      <c r="H48" s="175"/>
      <c r="I48" s="195"/>
      <c r="J48" s="190"/>
      <c r="K48" s="190"/>
      <c r="L48" s="190"/>
      <c r="M48" s="190"/>
      <c r="N48" s="190"/>
      <c r="O48" s="190"/>
      <c r="P48" s="190"/>
      <c r="Q48" s="190"/>
      <c r="R48" s="190"/>
      <c r="S48" s="190"/>
      <c r="T48" s="190"/>
      <c r="U48" s="190"/>
      <c r="V48" s="175"/>
      <c r="Z48" s="175"/>
    </row>
    <row r="49" spans="1:26" ht="15.75" hidden="1" customHeight="1" x14ac:dyDescent="0.15">
      <c r="A49" s="158"/>
      <c r="B49" s="158"/>
      <c r="C49" s="175"/>
      <c r="D49" s="175"/>
      <c r="E49" s="175"/>
      <c r="F49" s="175"/>
      <c r="G49" s="175"/>
      <c r="H49" s="175"/>
      <c r="I49" s="195"/>
      <c r="J49" s="190"/>
      <c r="K49" s="190"/>
      <c r="L49" s="190"/>
      <c r="M49" s="190"/>
      <c r="N49" s="190"/>
      <c r="O49" s="190"/>
      <c r="P49" s="190"/>
      <c r="Q49" s="190"/>
      <c r="R49" s="190"/>
      <c r="S49" s="190"/>
      <c r="T49" s="190"/>
      <c r="U49" s="190"/>
      <c r="V49" s="175"/>
      <c r="Z49" s="175"/>
    </row>
    <row r="50" spans="1:26" ht="15.75" hidden="1" customHeight="1" x14ac:dyDescent="0.15">
      <c r="A50" s="158"/>
      <c r="B50" s="158"/>
      <c r="C50" s="175"/>
      <c r="D50" s="175"/>
      <c r="E50" s="175"/>
      <c r="F50" s="175"/>
      <c r="G50" s="175"/>
      <c r="H50" s="175"/>
      <c r="I50" s="195"/>
      <c r="J50" s="190"/>
      <c r="K50" s="190"/>
      <c r="L50" s="190"/>
      <c r="M50" s="190"/>
      <c r="N50" s="190"/>
      <c r="O50" s="190"/>
      <c r="P50" s="190"/>
      <c r="Q50" s="190"/>
      <c r="R50" s="190"/>
      <c r="S50" s="190"/>
      <c r="T50" s="190"/>
      <c r="U50" s="190"/>
      <c r="V50" s="175"/>
      <c r="Z50" s="175"/>
    </row>
    <row r="51" spans="1:26" ht="13.5" hidden="1" x14ac:dyDescent="0.15">
      <c r="A51" s="158"/>
      <c r="B51" s="158"/>
      <c r="C51" s="175"/>
      <c r="D51" s="175"/>
      <c r="E51" s="175"/>
      <c r="F51" s="175"/>
      <c r="G51" s="175"/>
      <c r="H51" s="175"/>
      <c r="I51" s="195"/>
      <c r="J51" s="175"/>
      <c r="K51" s="175"/>
      <c r="L51" s="175"/>
      <c r="M51" s="175"/>
      <c r="N51" s="175"/>
      <c r="O51" s="175"/>
      <c r="P51" s="175"/>
      <c r="Q51" s="175"/>
      <c r="R51" s="175"/>
      <c r="S51" s="175"/>
      <c r="T51" s="175"/>
      <c r="U51" s="175"/>
      <c r="V51" s="175"/>
      <c r="Z51" s="175"/>
    </row>
    <row r="52" spans="1:26" ht="15.75" hidden="1" customHeight="1" x14ac:dyDescent="0.15">
      <c r="A52" s="158"/>
      <c r="B52" s="158"/>
      <c r="C52" s="175"/>
      <c r="D52" s="175"/>
      <c r="E52" s="175"/>
      <c r="F52" s="175"/>
      <c r="G52" s="175"/>
      <c r="H52" s="175"/>
      <c r="I52" s="195"/>
      <c r="J52" s="190"/>
      <c r="K52" s="190"/>
      <c r="L52" s="190"/>
      <c r="M52" s="190"/>
      <c r="N52" s="190"/>
      <c r="O52" s="190"/>
      <c r="P52" s="190"/>
      <c r="Q52" s="190"/>
      <c r="R52" s="190"/>
      <c r="S52" s="190"/>
      <c r="T52" s="190"/>
      <c r="U52" s="190"/>
      <c r="V52" s="175"/>
      <c r="Z52" s="175"/>
    </row>
    <row r="53" spans="1:26" ht="15.75" hidden="1" customHeight="1" x14ac:dyDescent="0.15">
      <c r="A53" s="158"/>
      <c r="B53" s="158"/>
      <c r="C53" s="175"/>
      <c r="D53" s="175"/>
      <c r="E53" s="175"/>
      <c r="F53" s="175"/>
      <c r="G53" s="175"/>
      <c r="H53" s="175"/>
      <c r="I53" s="195"/>
      <c r="J53" s="190"/>
      <c r="K53" s="190"/>
      <c r="L53" s="190"/>
      <c r="M53" s="190"/>
      <c r="N53" s="190"/>
      <c r="O53" s="190"/>
      <c r="P53" s="190"/>
      <c r="Q53" s="190"/>
      <c r="R53" s="190"/>
      <c r="S53" s="190"/>
      <c r="T53" s="190"/>
      <c r="U53" s="190"/>
      <c r="V53" s="175"/>
      <c r="Z53" s="175"/>
    </row>
    <row r="54" spans="1:26" ht="15.75" hidden="1" customHeight="1" x14ac:dyDescent="0.15">
      <c r="A54" s="158"/>
      <c r="B54" s="158"/>
      <c r="C54" s="175"/>
      <c r="D54" s="175"/>
      <c r="E54" s="175"/>
      <c r="F54" s="175"/>
      <c r="G54" s="175"/>
      <c r="H54" s="175"/>
      <c r="I54" s="195"/>
      <c r="J54" s="190"/>
      <c r="K54" s="190"/>
      <c r="L54" s="190"/>
      <c r="M54" s="190"/>
      <c r="N54" s="190"/>
      <c r="O54" s="190"/>
      <c r="P54" s="190"/>
      <c r="Q54" s="190"/>
      <c r="R54" s="190"/>
      <c r="S54" s="190"/>
      <c r="T54" s="190"/>
      <c r="U54" s="190"/>
      <c r="V54" s="175"/>
      <c r="Z54" s="175"/>
    </row>
    <row r="55" spans="1:26" ht="13.5" hidden="1" x14ac:dyDescent="0.15">
      <c r="A55" s="158"/>
      <c r="B55" s="158"/>
      <c r="C55" s="175"/>
      <c r="D55" s="175"/>
      <c r="E55" s="175"/>
      <c r="F55" s="175"/>
      <c r="G55" s="175"/>
      <c r="H55" s="175"/>
      <c r="I55" s="195"/>
      <c r="J55" s="175"/>
      <c r="K55" s="175"/>
      <c r="L55" s="175"/>
      <c r="M55" s="175"/>
      <c r="N55" s="175"/>
      <c r="O55" s="175"/>
      <c r="P55" s="175"/>
      <c r="Q55" s="175"/>
      <c r="R55" s="175"/>
      <c r="S55" s="175"/>
      <c r="T55" s="175"/>
      <c r="U55" s="175"/>
      <c r="V55" s="175"/>
      <c r="Z55" s="175"/>
    </row>
    <row r="56" spans="1:26" ht="15.75" hidden="1" customHeight="1" x14ac:dyDescent="0.15">
      <c r="A56" s="158"/>
      <c r="B56" s="158"/>
      <c r="C56" s="175"/>
      <c r="D56" s="175"/>
      <c r="E56" s="175"/>
      <c r="F56" s="175"/>
      <c r="G56" s="175"/>
      <c r="H56" s="175"/>
      <c r="I56" s="195"/>
      <c r="J56" s="190"/>
      <c r="K56" s="190"/>
      <c r="L56" s="190"/>
      <c r="M56" s="190"/>
      <c r="N56" s="190"/>
      <c r="O56" s="190"/>
      <c r="P56" s="190"/>
      <c r="Q56" s="190"/>
      <c r="R56" s="190"/>
      <c r="S56" s="190"/>
      <c r="T56" s="190"/>
      <c r="U56" s="190"/>
      <c r="V56" s="175"/>
      <c r="Z56" s="175"/>
    </row>
    <row r="57" spans="1:26" ht="15.75" hidden="1" customHeight="1" x14ac:dyDescent="0.15">
      <c r="A57" s="158"/>
      <c r="B57" s="158"/>
      <c r="C57" s="175"/>
      <c r="D57" s="175"/>
      <c r="E57" s="175"/>
      <c r="F57" s="175"/>
      <c r="G57" s="175"/>
      <c r="H57" s="175"/>
      <c r="I57" s="195"/>
      <c r="J57" s="190"/>
      <c r="K57" s="190"/>
      <c r="L57" s="190"/>
      <c r="M57" s="190"/>
      <c r="N57" s="190"/>
      <c r="O57" s="190"/>
      <c r="P57" s="190"/>
      <c r="Q57" s="190"/>
      <c r="R57" s="190"/>
      <c r="S57" s="190"/>
      <c r="T57" s="190"/>
      <c r="U57" s="190"/>
      <c r="V57" s="175"/>
      <c r="Z57" s="175"/>
    </row>
    <row r="58" spans="1:26" ht="15.75" hidden="1" customHeight="1" x14ac:dyDescent="0.15">
      <c r="A58" s="158"/>
      <c r="B58" s="158"/>
      <c r="C58" s="175"/>
      <c r="D58" s="175"/>
      <c r="E58" s="175"/>
      <c r="F58" s="175"/>
      <c r="G58" s="175"/>
      <c r="H58" s="175"/>
      <c r="I58" s="195"/>
      <c r="J58" s="190"/>
      <c r="K58" s="190"/>
      <c r="L58" s="190"/>
      <c r="M58" s="190"/>
      <c r="N58" s="190"/>
      <c r="O58" s="190"/>
      <c r="P58" s="190"/>
      <c r="Q58" s="190"/>
      <c r="R58" s="190"/>
      <c r="S58" s="190"/>
      <c r="T58" s="190"/>
      <c r="U58" s="190"/>
      <c r="V58" s="175"/>
      <c r="Z58" s="175"/>
    </row>
    <row r="59" spans="1:26" ht="20.100000000000001" customHeight="1" x14ac:dyDescent="0.15">
      <c r="A59" s="158"/>
      <c r="B59" s="158"/>
      <c r="C59" s="175"/>
      <c r="D59" s="175"/>
      <c r="E59" s="175"/>
      <c r="F59" s="175"/>
      <c r="G59" s="175"/>
      <c r="H59" s="175"/>
      <c r="I59" s="195"/>
      <c r="J59" s="175"/>
      <c r="K59" s="175"/>
      <c r="L59" s="175"/>
      <c r="M59" s="175"/>
      <c r="N59" s="175"/>
      <c r="O59" s="175"/>
      <c r="P59" s="175"/>
      <c r="Q59" s="175"/>
      <c r="R59" s="175"/>
      <c r="S59" s="175"/>
      <c r="T59" s="175"/>
      <c r="U59" s="175"/>
      <c r="V59" s="175"/>
      <c r="Z59" s="175"/>
    </row>
    <row r="60" spans="1:26" ht="20.100000000000001" customHeight="1" x14ac:dyDescent="0.15">
      <c r="A60" s="158"/>
      <c r="B60" s="158"/>
      <c r="C60" s="168" t="s">
        <v>54</v>
      </c>
      <c r="D60" s="169"/>
      <c r="E60" s="169"/>
      <c r="F60" s="169"/>
      <c r="G60" s="169"/>
      <c r="H60" s="170"/>
      <c r="I60" s="196"/>
    </row>
    <row r="61" spans="1:26" ht="15" customHeight="1" x14ac:dyDescent="0.15">
      <c r="A61" s="158"/>
      <c r="B61" s="158"/>
      <c r="C61" s="183"/>
      <c r="D61" s="175"/>
      <c r="E61" s="175"/>
      <c r="F61" s="175"/>
      <c r="G61" s="175"/>
      <c r="H61" s="175"/>
      <c r="I61" s="197"/>
      <c r="J61" s="173"/>
      <c r="K61" s="173"/>
      <c r="L61" s="173"/>
      <c r="M61" s="173"/>
      <c r="N61" s="173"/>
      <c r="O61" s="173"/>
      <c r="P61" s="173"/>
      <c r="Q61" s="173"/>
      <c r="R61" s="173"/>
      <c r="S61" s="173"/>
      <c r="T61" s="173"/>
      <c r="U61" s="173"/>
      <c r="V61" s="173"/>
      <c r="W61" s="173"/>
      <c r="X61" s="173"/>
      <c r="Y61" s="173"/>
      <c r="Z61" s="174"/>
    </row>
    <row r="62" spans="1:26" ht="20.100000000000001" customHeight="1" x14ac:dyDescent="0.15">
      <c r="A62" s="158"/>
      <c r="B62" s="158"/>
      <c r="C62" s="171"/>
      <c r="D62" s="198" t="s">
        <v>70</v>
      </c>
      <c r="E62" s="198"/>
      <c r="F62" s="198"/>
      <c r="G62" s="198"/>
      <c r="H62" s="198"/>
      <c r="I62" s="198"/>
      <c r="J62" s="198"/>
      <c r="K62" s="198"/>
      <c r="L62" s="198"/>
      <c r="M62" s="198"/>
      <c r="N62" s="198"/>
      <c r="O62" s="198"/>
      <c r="P62" s="198"/>
      <c r="Q62" s="198"/>
      <c r="R62" s="198"/>
      <c r="S62" s="198"/>
      <c r="T62" s="198"/>
      <c r="U62" s="198"/>
      <c r="Z62" s="176"/>
    </row>
    <row r="63" spans="1:26" ht="20.100000000000001" customHeight="1" x14ac:dyDescent="0.15">
      <c r="A63" s="158">
        <f>IF(AND($I63&lt;&gt;"しない", $I63&lt;&gt;"する"), 1001, 0)</f>
        <v>1001</v>
      </c>
      <c r="B63" s="158"/>
      <c r="C63" s="171"/>
      <c r="D63" s="178">
        <v>1</v>
      </c>
      <c r="E63" s="175" t="s">
        <v>71</v>
      </c>
      <c r="F63" s="175"/>
      <c r="G63" s="175"/>
      <c r="H63" s="175"/>
      <c r="I63" s="46"/>
      <c r="J63" s="47"/>
      <c r="K63" s="47"/>
      <c r="L63" s="47"/>
      <c r="M63" s="47"/>
      <c r="N63" s="175"/>
      <c r="O63" s="175"/>
      <c r="P63" s="175"/>
      <c r="Q63" s="175"/>
      <c r="R63" s="175"/>
      <c r="S63" s="199"/>
      <c r="T63" s="199"/>
      <c r="U63" s="199"/>
      <c r="Z63" s="200"/>
    </row>
    <row r="64" spans="1:26" ht="20.100000000000001" customHeight="1" x14ac:dyDescent="0.15">
      <c r="A64" s="158"/>
      <c r="B64" s="158"/>
      <c r="C64" s="171"/>
      <c r="D64" s="175"/>
      <c r="E64" s="175"/>
      <c r="F64" s="175"/>
      <c r="G64" s="175"/>
      <c r="H64" s="175"/>
      <c r="I64" s="185"/>
      <c r="J64" s="182" t="s">
        <v>72</v>
      </c>
      <c r="K64" s="190"/>
      <c r="L64" s="190"/>
      <c r="M64" s="190"/>
      <c r="N64" s="190"/>
      <c r="O64" s="190"/>
      <c r="P64" s="190"/>
      <c r="Q64" s="190"/>
      <c r="R64" s="190"/>
      <c r="S64" s="190"/>
      <c r="T64" s="190"/>
      <c r="U64" s="190"/>
      <c r="Z64" s="186"/>
    </row>
    <row r="65" spans="1:26" ht="20.100000000000001" hidden="1" customHeight="1" x14ac:dyDescent="0.15">
      <c r="A65" s="158"/>
      <c r="B65" s="158"/>
      <c r="C65" s="183"/>
      <c r="D65" s="175"/>
      <c r="E65" s="175"/>
      <c r="F65" s="175"/>
      <c r="G65" s="175"/>
      <c r="H65" s="175"/>
      <c r="I65" s="201"/>
      <c r="J65" s="202"/>
      <c r="K65" s="202"/>
      <c r="L65" s="202"/>
      <c r="M65" s="202"/>
      <c r="N65" s="202"/>
      <c r="O65" s="202"/>
      <c r="P65" s="202"/>
      <c r="Q65" s="202"/>
      <c r="R65" s="202"/>
      <c r="S65" s="202"/>
      <c r="T65" s="202"/>
      <c r="U65" s="202"/>
      <c r="Z65" s="203"/>
    </row>
    <row r="66" spans="1:26" ht="20.100000000000001" hidden="1" customHeight="1" x14ac:dyDescent="0.15">
      <c r="A66" s="158"/>
      <c r="B66" s="158"/>
      <c r="C66" s="183"/>
      <c r="D66" s="175"/>
      <c r="E66" s="175"/>
      <c r="F66" s="175"/>
      <c r="G66" s="175"/>
      <c r="H66" s="175"/>
      <c r="I66" s="201"/>
      <c r="J66" s="202"/>
      <c r="K66" s="202"/>
      <c r="L66" s="202"/>
      <c r="M66" s="202"/>
      <c r="N66" s="202"/>
      <c r="O66" s="202"/>
      <c r="P66" s="202"/>
      <c r="Q66" s="202"/>
      <c r="R66" s="202"/>
      <c r="S66" s="202"/>
      <c r="T66" s="202"/>
      <c r="U66" s="202"/>
      <c r="Z66" s="203"/>
    </row>
    <row r="67" spans="1:26" ht="20.100000000000001" hidden="1" customHeight="1" x14ac:dyDescent="0.15">
      <c r="A67" s="158"/>
      <c r="B67" s="158"/>
      <c r="C67" s="183"/>
      <c r="D67" s="175"/>
      <c r="E67" s="175"/>
      <c r="F67" s="175"/>
      <c r="G67" s="175"/>
      <c r="H67" s="175"/>
      <c r="I67" s="201"/>
      <c r="J67" s="202"/>
      <c r="K67" s="202"/>
      <c r="L67" s="202"/>
      <c r="M67" s="202"/>
      <c r="N67" s="202"/>
      <c r="O67" s="202"/>
      <c r="P67" s="202"/>
      <c r="Q67" s="202"/>
      <c r="R67" s="202"/>
      <c r="S67" s="202"/>
      <c r="T67" s="202"/>
      <c r="U67" s="202"/>
      <c r="Z67" s="203"/>
    </row>
    <row r="68" spans="1:26" ht="20.100000000000001" hidden="1" customHeight="1" x14ac:dyDescent="0.15">
      <c r="A68" s="158"/>
      <c r="B68" s="158"/>
      <c r="C68" s="183"/>
      <c r="D68" s="175"/>
      <c r="E68" s="175"/>
      <c r="F68" s="175"/>
      <c r="G68" s="175"/>
      <c r="H68" s="175"/>
      <c r="I68" s="201"/>
      <c r="J68" s="202"/>
      <c r="K68" s="202"/>
      <c r="L68" s="202"/>
      <c r="M68" s="202"/>
      <c r="N68" s="202"/>
      <c r="O68" s="202"/>
      <c r="P68" s="202"/>
      <c r="Q68" s="202"/>
      <c r="R68" s="202"/>
      <c r="S68" s="202"/>
      <c r="T68" s="202"/>
      <c r="U68" s="202"/>
      <c r="Z68" s="203"/>
    </row>
    <row r="69" spans="1:26" ht="20.100000000000001" customHeight="1" x14ac:dyDescent="0.15">
      <c r="A69" s="158">
        <f>IF(OR(AND($I63="する",TRIM($I69)=""),AND($I63="しない",NOT(ISBLANK($I69)))), 1001, 0)</f>
        <v>0</v>
      </c>
      <c r="B69" s="158"/>
      <c r="C69" s="177"/>
      <c r="D69" s="178">
        <v>2</v>
      </c>
      <c r="E69" s="156" t="s">
        <v>0</v>
      </c>
      <c r="I69" s="49"/>
      <c r="J69" s="50"/>
      <c r="K69" s="50"/>
      <c r="L69" s="50"/>
      <c r="M69" s="50"/>
      <c r="N69" s="175"/>
      <c r="O69" s="175"/>
      <c r="P69" s="175"/>
      <c r="Q69" s="175"/>
      <c r="R69" s="175"/>
      <c r="S69" s="175"/>
      <c r="T69" s="175"/>
      <c r="U69" s="175"/>
      <c r="Z69" s="176"/>
    </row>
    <row r="70" spans="1:26" ht="20.100000000000001" customHeight="1" x14ac:dyDescent="0.15">
      <c r="A70" s="158"/>
      <c r="B70" s="158"/>
      <c r="C70" s="177"/>
      <c r="D70" s="178"/>
      <c r="E70" s="175"/>
      <c r="F70" s="175"/>
      <c r="G70" s="175"/>
      <c r="H70" s="175"/>
      <c r="I70" s="179"/>
      <c r="J70" s="180" t="s">
        <v>91</v>
      </c>
      <c r="K70" s="190"/>
      <c r="L70" s="190"/>
      <c r="M70" s="190"/>
      <c r="N70" s="190"/>
      <c r="O70" s="190"/>
      <c r="P70" s="190"/>
      <c r="Q70" s="190"/>
      <c r="R70" s="190"/>
      <c r="S70" s="190"/>
      <c r="T70" s="190"/>
      <c r="U70" s="190"/>
      <c r="Z70" s="186"/>
    </row>
    <row r="71" spans="1:26" ht="20.100000000000001" customHeight="1" x14ac:dyDescent="0.15">
      <c r="A71" s="158">
        <f>IF(OR(AND($I63="する",AND($I71&lt;&gt;"", OR(ISERROR(FIND("@"&amp;LEFT($I71,3)&amp;"@", 都道府県3))=FALSE, ISERROR(FIND("@"&amp;LEFT($I71,4)&amp;"@",都道府県4))=FALSE))=FALSE),AND($I63="しない",NOT(ISBLANK($I71)))), 1001, 0)</f>
        <v>0</v>
      </c>
      <c r="B71" s="158"/>
      <c r="C71" s="177"/>
      <c r="D71" s="178">
        <v>3</v>
      </c>
      <c r="E71" s="156" t="s">
        <v>1</v>
      </c>
      <c r="I71" s="48"/>
      <c r="J71" s="48"/>
      <c r="K71" s="48"/>
      <c r="L71" s="48"/>
      <c r="M71" s="48"/>
      <c r="N71" s="48"/>
      <c r="O71" s="48"/>
      <c r="P71" s="48"/>
      <c r="Q71" s="48"/>
      <c r="R71" s="48"/>
      <c r="S71" s="48"/>
      <c r="T71" s="48"/>
      <c r="U71" s="48"/>
      <c r="V71" s="48"/>
      <c r="W71" s="48"/>
      <c r="X71" s="48"/>
      <c r="Y71" s="48"/>
      <c r="Z71" s="176"/>
    </row>
    <row r="72" spans="1:26" ht="20.100000000000001" customHeight="1" x14ac:dyDescent="0.15">
      <c r="A72" s="158"/>
      <c r="B72" s="158"/>
      <c r="C72" s="177"/>
      <c r="D72" s="178"/>
      <c r="E72" s="175"/>
      <c r="F72" s="175"/>
      <c r="G72" s="175"/>
      <c r="H72" s="175"/>
      <c r="I72" s="179"/>
      <c r="J72" s="182" t="s">
        <v>30</v>
      </c>
      <c r="K72" s="190"/>
      <c r="L72" s="190"/>
      <c r="M72" s="190"/>
      <c r="N72" s="190"/>
      <c r="O72" s="190"/>
      <c r="P72" s="190"/>
      <c r="Q72" s="190"/>
      <c r="R72" s="190"/>
      <c r="S72" s="190"/>
      <c r="T72" s="190"/>
      <c r="U72" s="190"/>
      <c r="Z72" s="186"/>
    </row>
    <row r="73" spans="1:26" ht="20.100000000000001" customHeight="1" x14ac:dyDescent="0.15">
      <c r="A73" s="158">
        <f>IF(OR(AND($I63="する",TRIM($I73)=""),AND($I63="しない",NOT(ISBLANK($I73)))), 1001, 0)</f>
        <v>0</v>
      </c>
      <c r="B73" s="158"/>
      <c r="C73" s="177"/>
      <c r="D73" s="178">
        <v>4</v>
      </c>
      <c r="E73" s="156" t="s">
        <v>2</v>
      </c>
      <c r="I73" s="46"/>
      <c r="J73" s="46"/>
      <c r="K73" s="46"/>
      <c r="L73" s="46"/>
      <c r="M73" s="46"/>
      <c r="N73" s="46"/>
      <c r="O73" s="46"/>
      <c r="P73" s="46"/>
      <c r="Q73" s="46"/>
      <c r="R73" s="46"/>
      <c r="S73" s="46"/>
      <c r="T73" s="46"/>
      <c r="U73" s="46"/>
      <c r="V73" s="46"/>
      <c r="W73" s="46"/>
      <c r="X73" s="46"/>
      <c r="Y73" s="46"/>
      <c r="Z73" s="176"/>
    </row>
    <row r="74" spans="1:26" ht="30" customHeight="1" x14ac:dyDescent="0.15">
      <c r="A74" s="158"/>
      <c r="B74" s="158"/>
      <c r="C74" s="183"/>
      <c r="D74" s="175"/>
      <c r="E74" s="175"/>
      <c r="F74" s="175"/>
      <c r="G74" s="175"/>
      <c r="H74" s="175"/>
      <c r="I74" s="185"/>
      <c r="J74" s="204" t="s">
        <v>98</v>
      </c>
      <c r="K74" s="204"/>
      <c r="L74" s="204"/>
      <c r="M74" s="204"/>
      <c r="N74" s="204"/>
      <c r="O74" s="204"/>
      <c r="P74" s="204"/>
      <c r="Q74" s="204"/>
      <c r="R74" s="204"/>
      <c r="S74" s="204"/>
      <c r="T74" s="204"/>
      <c r="U74" s="204"/>
      <c r="V74" s="204"/>
      <c r="W74" s="204"/>
      <c r="X74" s="204"/>
      <c r="Y74" s="204"/>
      <c r="Z74" s="186"/>
    </row>
    <row r="75" spans="1:26" ht="20.100000000000001" customHeight="1" x14ac:dyDescent="0.15">
      <c r="A75" s="158">
        <f>IF(OR(AND($I63="する",TRIM($I75)=""),AND($I63="しない",NOT(ISBLANK($I75)))), 1001, 0)</f>
        <v>0</v>
      </c>
      <c r="B75" s="158"/>
      <c r="C75" s="177"/>
      <c r="D75" s="178">
        <v>5</v>
      </c>
      <c r="E75" s="156" t="s">
        <v>3</v>
      </c>
      <c r="I75" s="46"/>
      <c r="J75" s="46"/>
      <c r="K75" s="46"/>
      <c r="L75" s="46"/>
      <c r="M75" s="46"/>
      <c r="N75" s="46"/>
      <c r="O75" s="46"/>
      <c r="P75" s="46"/>
      <c r="Q75" s="46"/>
      <c r="R75" s="46"/>
      <c r="S75" s="46"/>
      <c r="T75" s="46"/>
      <c r="U75" s="46"/>
      <c r="V75" s="46"/>
      <c r="W75" s="46"/>
      <c r="X75" s="46"/>
      <c r="Y75" s="46"/>
      <c r="Z75" s="176"/>
    </row>
    <row r="76" spans="1:26" ht="30" customHeight="1" x14ac:dyDescent="0.15">
      <c r="A76" s="158"/>
      <c r="B76" s="158"/>
      <c r="C76" s="183"/>
      <c r="D76" s="175"/>
      <c r="E76" s="175"/>
      <c r="F76" s="175"/>
      <c r="G76" s="175"/>
      <c r="H76" s="175"/>
      <c r="I76" s="205"/>
      <c r="J76" s="204" t="s">
        <v>99</v>
      </c>
      <c r="K76" s="204"/>
      <c r="L76" s="204"/>
      <c r="M76" s="204"/>
      <c r="N76" s="204"/>
      <c r="O76" s="204"/>
      <c r="P76" s="204"/>
      <c r="Q76" s="204"/>
      <c r="R76" s="204"/>
      <c r="S76" s="204"/>
      <c r="T76" s="204"/>
      <c r="U76" s="204"/>
      <c r="V76" s="204"/>
      <c r="W76" s="204"/>
      <c r="X76" s="204"/>
      <c r="Y76" s="204"/>
      <c r="Z76" s="184"/>
    </row>
    <row r="77" spans="1:26" ht="20.100000000000001" customHeight="1" x14ac:dyDescent="0.15">
      <c r="A77" s="158">
        <f>IF(OR(AND($I63="する",TRIM($I77)=""),AND($I63="しない",NOT(ISBLANK($I77)))), 1001, 0)</f>
        <v>0</v>
      </c>
      <c r="B77" s="158"/>
      <c r="C77" s="177"/>
      <c r="D77" s="178">
        <v>6</v>
      </c>
      <c r="E77" s="156" t="s">
        <v>73</v>
      </c>
      <c r="I77" s="46"/>
      <c r="J77" s="46"/>
      <c r="K77" s="46"/>
      <c r="L77" s="46"/>
      <c r="M77" s="46"/>
      <c r="N77" s="46"/>
      <c r="O77" s="46"/>
      <c r="P77" s="46"/>
      <c r="Q77" s="46"/>
      <c r="R77" s="46"/>
      <c r="S77" s="46"/>
      <c r="T77" s="46"/>
      <c r="U77" s="46"/>
      <c r="V77" s="46"/>
      <c r="W77" s="46"/>
      <c r="X77" s="46"/>
      <c r="Y77" s="46"/>
      <c r="Z77" s="176"/>
    </row>
    <row r="78" spans="1:26" ht="20.100000000000001" customHeight="1" x14ac:dyDescent="0.15">
      <c r="A78" s="158"/>
      <c r="B78" s="158"/>
      <c r="C78" s="183"/>
      <c r="D78" s="175"/>
      <c r="E78" s="175"/>
      <c r="F78" s="175"/>
      <c r="G78" s="175"/>
      <c r="H78" s="175"/>
      <c r="I78" s="185"/>
      <c r="J78" s="180" t="s">
        <v>95</v>
      </c>
      <c r="K78" s="190"/>
      <c r="L78" s="190"/>
      <c r="M78" s="190"/>
      <c r="N78" s="190"/>
      <c r="O78" s="190"/>
      <c r="P78" s="190"/>
      <c r="Q78" s="190"/>
      <c r="R78" s="190"/>
      <c r="S78" s="190"/>
      <c r="T78" s="190"/>
      <c r="U78" s="190"/>
      <c r="Z78" s="186"/>
    </row>
    <row r="79" spans="1:26" ht="20.100000000000001" customHeight="1" x14ac:dyDescent="0.15">
      <c r="A79" s="158">
        <f>IF(OR(AND($I63="する",TRIM($I79)=""),AND($I63="しない",NOT(ISBLANK($I79)))), 1001, 0)</f>
        <v>0</v>
      </c>
      <c r="B79" s="158"/>
      <c r="C79" s="177"/>
      <c r="D79" s="178">
        <v>7</v>
      </c>
      <c r="E79" s="156" t="s">
        <v>74</v>
      </c>
      <c r="I79" s="46"/>
      <c r="J79" s="46"/>
      <c r="K79" s="46"/>
      <c r="L79" s="46"/>
      <c r="M79" s="46"/>
      <c r="N79" s="46"/>
      <c r="O79" s="46"/>
      <c r="P79" s="46"/>
      <c r="Q79" s="46"/>
      <c r="R79" s="46"/>
      <c r="S79" s="46"/>
      <c r="T79" s="46"/>
      <c r="U79" s="46"/>
      <c r="V79" s="46"/>
      <c r="W79" s="46"/>
      <c r="X79" s="46"/>
      <c r="Y79" s="46"/>
      <c r="Z79" s="176"/>
    </row>
    <row r="80" spans="1:26" ht="20.100000000000001" customHeight="1" x14ac:dyDescent="0.15">
      <c r="A80" s="158"/>
      <c r="B80" s="158"/>
      <c r="C80" s="183"/>
      <c r="D80" s="175"/>
      <c r="E80" s="175"/>
      <c r="F80" s="175"/>
      <c r="G80" s="175"/>
      <c r="H80" s="175"/>
      <c r="I80" s="185"/>
      <c r="J80" s="182" t="s">
        <v>11</v>
      </c>
      <c r="K80" s="190"/>
      <c r="L80" s="190"/>
      <c r="M80" s="190"/>
      <c r="N80" s="190"/>
      <c r="O80" s="190"/>
      <c r="P80" s="190"/>
      <c r="Q80" s="190"/>
      <c r="R80" s="190"/>
      <c r="S80" s="190"/>
      <c r="T80" s="190"/>
      <c r="U80" s="190"/>
      <c r="Z80" s="186"/>
    </row>
    <row r="81" spans="1:26" ht="20.100000000000001" customHeight="1" x14ac:dyDescent="0.15">
      <c r="A81" s="158">
        <f>IF(OR(AND($I63="する",TRIM($I81)=""),AND($I63="しない",NOT(ISBLANK($I81)))), 1001, 0)</f>
        <v>0</v>
      </c>
      <c r="B81" s="158"/>
      <c r="C81" s="177"/>
      <c r="D81" s="178">
        <v>8</v>
      </c>
      <c r="E81" s="156" t="s">
        <v>75</v>
      </c>
      <c r="I81" s="46"/>
      <c r="J81" s="46"/>
      <c r="K81" s="46"/>
      <c r="L81" s="46"/>
      <c r="M81" s="46"/>
      <c r="N81" s="46"/>
      <c r="O81" s="46"/>
      <c r="P81" s="46"/>
      <c r="Q81" s="46"/>
      <c r="R81" s="46"/>
      <c r="S81" s="46"/>
      <c r="T81" s="46"/>
      <c r="U81" s="46"/>
      <c r="V81" s="46"/>
      <c r="W81" s="46"/>
      <c r="X81" s="46"/>
      <c r="Y81" s="46"/>
      <c r="Z81" s="176"/>
    </row>
    <row r="82" spans="1:26" ht="20.100000000000001" customHeight="1" x14ac:dyDescent="0.15">
      <c r="A82" s="158"/>
      <c r="B82" s="158"/>
      <c r="C82" s="183"/>
      <c r="D82" s="175"/>
      <c r="E82" s="175"/>
      <c r="F82" s="175"/>
      <c r="G82" s="175"/>
      <c r="H82" s="175"/>
      <c r="I82" s="185"/>
      <c r="J82" s="182" t="s">
        <v>12</v>
      </c>
      <c r="K82" s="190"/>
      <c r="L82" s="190"/>
      <c r="M82" s="190"/>
      <c r="N82" s="190"/>
      <c r="O82" s="190"/>
      <c r="P82" s="190"/>
      <c r="Q82" s="190"/>
      <c r="R82" s="190"/>
      <c r="S82" s="190"/>
      <c r="T82" s="190"/>
      <c r="U82" s="190"/>
      <c r="Z82" s="186"/>
    </row>
    <row r="83" spans="1:26" ht="20.100000000000001" customHeight="1" x14ac:dyDescent="0.15">
      <c r="A83" s="158">
        <f>IF(OR(AND($I63="する",NOT(AND(TRIM($I83)&lt;&gt;"",ISNUMBER(VALUE(SUBSTITUTE($I83,"-","")))))), AND($I63="しない",NOT(ISBLANK($I83)))), 1001, 0)</f>
        <v>0</v>
      </c>
      <c r="B83" s="158"/>
      <c r="C83" s="177"/>
      <c r="D83" s="178">
        <v>9</v>
      </c>
      <c r="E83" s="156" t="s">
        <v>6</v>
      </c>
      <c r="I83" s="46"/>
      <c r="J83" s="46"/>
      <c r="K83" s="46"/>
      <c r="L83" s="46"/>
      <c r="M83" s="46"/>
      <c r="N83" s="175"/>
      <c r="O83" s="175"/>
      <c r="P83" s="175"/>
      <c r="Q83" s="175"/>
      <c r="R83" s="175"/>
      <c r="S83" s="175"/>
      <c r="T83" s="175"/>
      <c r="U83" s="175"/>
      <c r="Z83" s="176"/>
    </row>
    <row r="84" spans="1:26" ht="20.100000000000001" customHeight="1" x14ac:dyDescent="0.15">
      <c r="A84" s="158"/>
      <c r="B84" s="158"/>
      <c r="C84" s="183"/>
      <c r="D84" s="175"/>
      <c r="E84" s="175"/>
      <c r="F84" s="175"/>
      <c r="G84" s="175"/>
      <c r="H84" s="175"/>
      <c r="I84" s="179"/>
      <c r="J84" s="180" t="s">
        <v>94</v>
      </c>
      <c r="K84" s="190"/>
      <c r="L84" s="190"/>
      <c r="M84" s="190"/>
      <c r="N84" s="190"/>
      <c r="O84" s="190"/>
      <c r="P84" s="190"/>
      <c r="Q84" s="190"/>
      <c r="R84" s="190"/>
      <c r="S84" s="190"/>
      <c r="T84" s="190"/>
      <c r="U84" s="190"/>
      <c r="Z84" s="186"/>
    </row>
    <row r="85" spans="1:26" ht="20.100000000000001" customHeight="1" x14ac:dyDescent="0.15">
      <c r="A85" s="158">
        <f>IF(OR(AND($I63="する",AND(I85&lt;&gt;"",NOT(ISNUMBER(VALUE(SUBSTITUTE(I85,"-","")))))), AND($I63="しない",TRIM($I85)&lt;&gt;"")), 1001, 0)</f>
        <v>0</v>
      </c>
      <c r="B85" s="158"/>
      <c r="C85" s="177"/>
      <c r="D85" s="178">
        <v>10</v>
      </c>
      <c r="E85" s="156" t="s">
        <v>7</v>
      </c>
      <c r="I85" s="46"/>
      <c r="J85" s="46"/>
      <c r="K85" s="46"/>
      <c r="L85" s="46"/>
      <c r="M85" s="46"/>
      <c r="N85" s="175"/>
      <c r="O85" s="175"/>
      <c r="P85" s="175"/>
      <c r="Q85" s="175"/>
      <c r="R85" s="175"/>
      <c r="S85" s="175"/>
      <c r="T85" s="175"/>
      <c r="U85" s="175"/>
      <c r="Z85" s="176"/>
    </row>
    <row r="86" spans="1:26" s="209" customFormat="1" ht="20.100000000000001" customHeight="1" x14ac:dyDescent="0.15">
      <c r="A86" s="206"/>
      <c r="B86" s="206"/>
      <c r="C86" s="207"/>
      <c r="D86" s="208"/>
      <c r="E86" s="208"/>
      <c r="F86" s="208"/>
      <c r="G86" s="208"/>
      <c r="H86" s="208"/>
      <c r="I86" s="187"/>
      <c r="J86" s="182" t="s">
        <v>238</v>
      </c>
      <c r="K86" s="190"/>
      <c r="L86" s="190"/>
      <c r="M86" s="190"/>
      <c r="N86" s="190"/>
      <c r="O86" s="190"/>
      <c r="P86" s="190"/>
      <c r="Q86" s="190"/>
      <c r="R86" s="190"/>
      <c r="S86" s="190"/>
      <c r="T86" s="190"/>
      <c r="U86" s="190"/>
      <c r="Z86" s="186"/>
    </row>
    <row r="87" spans="1:26" ht="20.100000000000001" customHeight="1" x14ac:dyDescent="0.15">
      <c r="A87" s="158">
        <f>IF(OR(AND($I63="する",TRIM($I87)=""),AND($I63="しない",TRIM($I87)&lt;&gt;"")), 1001, 0)</f>
        <v>0</v>
      </c>
      <c r="B87" s="158"/>
      <c r="C87" s="177"/>
      <c r="D87" s="178">
        <v>11</v>
      </c>
      <c r="E87" s="156" t="s">
        <v>10</v>
      </c>
      <c r="I87" s="46"/>
      <c r="J87" s="46"/>
      <c r="K87" s="46"/>
      <c r="L87" s="46"/>
      <c r="M87" s="46"/>
      <c r="N87" s="46"/>
      <c r="O87" s="46"/>
      <c r="P87" s="46"/>
      <c r="Q87" s="46"/>
      <c r="R87" s="46"/>
      <c r="S87" s="46"/>
      <c r="T87" s="46"/>
      <c r="U87" s="46"/>
      <c r="V87" s="46"/>
      <c r="W87" s="46"/>
      <c r="X87" s="46"/>
      <c r="Y87" s="46"/>
      <c r="Z87" s="176"/>
    </row>
    <row r="88" spans="1:26" ht="20.100000000000001" customHeight="1" x14ac:dyDescent="0.15">
      <c r="A88" s="158"/>
      <c r="B88" s="158"/>
      <c r="C88" s="183"/>
      <c r="D88" s="175"/>
      <c r="E88" s="175"/>
      <c r="F88" s="175"/>
      <c r="G88" s="175"/>
      <c r="H88" s="175"/>
      <c r="I88" s="185"/>
      <c r="J88" s="182"/>
      <c r="K88" s="190"/>
      <c r="L88" s="190"/>
      <c r="M88" s="190"/>
      <c r="N88" s="190"/>
      <c r="O88" s="190"/>
      <c r="P88" s="190"/>
      <c r="Q88" s="190"/>
      <c r="R88" s="190"/>
      <c r="S88" s="190"/>
      <c r="T88" s="190"/>
      <c r="U88" s="190"/>
      <c r="Z88" s="186"/>
    </row>
    <row r="89" spans="1:26" ht="15" customHeight="1" x14ac:dyDescent="0.15">
      <c r="A89" s="158"/>
      <c r="B89" s="158"/>
      <c r="C89" s="191"/>
      <c r="D89" s="192"/>
      <c r="E89" s="192"/>
      <c r="F89" s="192"/>
      <c r="G89" s="192"/>
      <c r="H89" s="192"/>
      <c r="I89" s="210"/>
      <c r="J89" s="193"/>
      <c r="K89" s="193"/>
      <c r="L89" s="193"/>
      <c r="M89" s="193"/>
      <c r="N89" s="193"/>
      <c r="O89" s="193"/>
      <c r="P89" s="193"/>
      <c r="Q89" s="193"/>
      <c r="R89" s="193"/>
      <c r="S89" s="193"/>
      <c r="T89" s="193"/>
      <c r="U89" s="193"/>
      <c r="V89" s="193"/>
      <c r="W89" s="193"/>
      <c r="X89" s="193"/>
      <c r="Y89" s="193"/>
      <c r="Z89" s="211"/>
    </row>
    <row r="90" spans="1:26" ht="15" customHeight="1" x14ac:dyDescent="0.15">
      <c r="A90" s="158"/>
      <c r="B90" s="158"/>
      <c r="C90" s="175"/>
      <c r="D90" s="175"/>
      <c r="E90" s="175"/>
      <c r="F90" s="175"/>
      <c r="G90" s="175"/>
      <c r="H90" s="175"/>
      <c r="I90" s="195"/>
      <c r="J90" s="190"/>
      <c r="K90" s="190"/>
      <c r="L90" s="190"/>
      <c r="M90" s="190"/>
      <c r="N90" s="190"/>
      <c r="O90" s="190"/>
      <c r="P90" s="190"/>
      <c r="Q90" s="190"/>
      <c r="R90" s="190"/>
      <c r="S90" s="190"/>
      <c r="T90" s="190"/>
      <c r="U90" s="190"/>
      <c r="V90" s="190"/>
      <c r="W90" s="190"/>
      <c r="X90" s="190"/>
      <c r="Y90" s="190"/>
      <c r="Z90" s="190"/>
    </row>
    <row r="91" spans="1:26" ht="15" hidden="1" customHeight="1" x14ac:dyDescent="0.15">
      <c r="A91" s="158"/>
      <c r="B91" s="158"/>
      <c r="C91" s="175"/>
      <c r="D91" s="175"/>
      <c r="E91" s="175"/>
      <c r="F91" s="175"/>
      <c r="G91" s="175"/>
      <c r="H91" s="175"/>
      <c r="I91" s="195"/>
      <c r="J91" s="190"/>
      <c r="K91" s="190"/>
      <c r="L91" s="190"/>
      <c r="M91" s="190"/>
      <c r="N91" s="190"/>
      <c r="O91" s="190"/>
      <c r="P91" s="190"/>
      <c r="Q91" s="190"/>
      <c r="R91" s="190"/>
      <c r="S91" s="190"/>
      <c r="T91" s="190"/>
      <c r="U91" s="190"/>
      <c r="V91" s="190"/>
      <c r="Z91" s="190"/>
    </row>
    <row r="92" spans="1:26" ht="15" hidden="1" customHeight="1" x14ac:dyDescent="0.15">
      <c r="A92" s="158"/>
      <c r="B92" s="158"/>
      <c r="C92" s="175"/>
      <c r="D92" s="175"/>
      <c r="E92" s="175"/>
      <c r="F92" s="175"/>
      <c r="G92" s="175"/>
      <c r="H92" s="175"/>
      <c r="I92" s="195"/>
      <c r="J92" s="190"/>
      <c r="K92" s="190"/>
      <c r="L92" s="190"/>
      <c r="M92" s="190"/>
      <c r="N92" s="190"/>
      <c r="O92" s="190"/>
      <c r="P92" s="190"/>
      <c r="Q92" s="190"/>
      <c r="R92" s="190"/>
      <c r="S92" s="190"/>
      <c r="T92" s="190"/>
      <c r="U92" s="190"/>
      <c r="V92" s="190"/>
      <c r="Z92" s="190"/>
    </row>
    <row r="93" spans="1:26" ht="15" hidden="1" customHeight="1" x14ac:dyDescent="0.15">
      <c r="A93" s="158"/>
      <c r="B93" s="158"/>
      <c r="C93" s="175"/>
      <c r="D93" s="175"/>
      <c r="E93" s="175"/>
      <c r="F93" s="175"/>
      <c r="G93" s="175"/>
      <c r="H93" s="175"/>
      <c r="I93" s="195"/>
      <c r="J93" s="190"/>
      <c r="K93" s="190"/>
      <c r="L93" s="190"/>
      <c r="M93" s="190"/>
      <c r="N93" s="190"/>
      <c r="O93" s="190"/>
      <c r="P93" s="190"/>
      <c r="Q93" s="190"/>
      <c r="R93" s="190"/>
      <c r="S93" s="190"/>
      <c r="T93" s="190"/>
      <c r="U93" s="190"/>
      <c r="V93" s="190"/>
      <c r="Z93" s="190"/>
    </row>
    <row r="94" spans="1:26" ht="15" hidden="1" customHeight="1" x14ac:dyDescent="0.15">
      <c r="A94" s="158"/>
      <c r="B94" s="158"/>
      <c r="C94" s="175"/>
      <c r="D94" s="175"/>
      <c r="E94" s="175"/>
      <c r="F94" s="175"/>
      <c r="G94" s="175"/>
      <c r="H94" s="175"/>
      <c r="I94" s="195"/>
      <c r="J94" s="190"/>
      <c r="K94" s="190"/>
      <c r="L94" s="190"/>
      <c r="M94" s="190"/>
      <c r="N94" s="190"/>
      <c r="O94" s="190"/>
      <c r="P94" s="190"/>
      <c r="Q94" s="190"/>
      <c r="R94" s="190"/>
      <c r="S94" s="190"/>
      <c r="T94" s="190"/>
      <c r="U94" s="190"/>
      <c r="V94" s="190"/>
      <c r="Z94" s="190"/>
    </row>
    <row r="95" spans="1:26" ht="15.75" hidden="1" customHeight="1" x14ac:dyDescent="0.15">
      <c r="A95" s="158"/>
      <c r="B95" s="158"/>
      <c r="C95" s="175"/>
      <c r="D95" s="175"/>
      <c r="E95" s="175"/>
      <c r="F95" s="175"/>
      <c r="G95" s="175"/>
      <c r="H95" s="175"/>
      <c r="I95" s="195"/>
      <c r="J95" s="175"/>
      <c r="K95" s="175"/>
      <c r="L95" s="175"/>
      <c r="M95" s="175"/>
      <c r="N95" s="175"/>
      <c r="O95" s="175"/>
      <c r="P95" s="175"/>
      <c r="Q95" s="175"/>
      <c r="R95" s="175"/>
      <c r="S95" s="175"/>
      <c r="T95" s="175"/>
      <c r="U95" s="175"/>
      <c r="V95" s="175"/>
      <c r="Z95" s="175"/>
    </row>
    <row r="96" spans="1:26" ht="15" hidden="1" customHeight="1" x14ac:dyDescent="0.15">
      <c r="A96" s="158"/>
      <c r="B96" s="158"/>
      <c r="C96" s="175"/>
      <c r="D96" s="175"/>
      <c r="E96" s="175"/>
      <c r="F96" s="175"/>
      <c r="G96" s="175"/>
      <c r="H96" s="175"/>
      <c r="I96" s="195"/>
      <c r="J96" s="190"/>
      <c r="K96" s="190"/>
      <c r="L96" s="190"/>
      <c r="M96" s="190"/>
      <c r="N96" s="190"/>
      <c r="O96" s="190"/>
      <c r="P96" s="190"/>
      <c r="Q96" s="190"/>
      <c r="R96" s="190"/>
      <c r="S96" s="190"/>
      <c r="T96" s="190"/>
      <c r="U96" s="190"/>
      <c r="V96" s="190"/>
      <c r="Z96" s="190"/>
    </row>
    <row r="97" spans="1:26" ht="15" hidden="1" customHeight="1" x14ac:dyDescent="0.15">
      <c r="A97" s="158"/>
      <c r="B97" s="158"/>
      <c r="C97" s="175"/>
      <c r="D97" s="175"/>
      <c r="E97" s="175"/>
      <c r="F97" s="175"/>
      <c r="G97" s="175"/>
      <c r="H97" s="175"/>
      <c r="I97" s="195"/>
      <c r="J97" s="190"/>
      <c r="K97" s="190"/>
      <c r="L97" s="190"/>
      <c r="M97" s="190"/>
      <c r="N97" s="190"/>
      <c r="O97" s="190"/>
      <c r="P97" s="190"/>
      <c r="Q97" s="190"/>
      <c r="R97" s="190"/>
      <c r="S97" s="190"/>
      <c r="T97" s="190"/>
      <c r="U97" s="190"/>
      <c r="V97" s="190"/>
      <c r="Z97" s="190"/>
    </row>
    <row r="98" spans="1:26" ht="15" hidden="1" customHeight="1" x14ac:dyDescent="0.15">
      <c r="A98" s="158"/>
      <c r="B98" s="158"/>
      <c r="C98" s="175"/>
      <c r="D98" s="175"/>
      <c r="E98" s="175"/>
      <c r="F98" s="175"/>
      <c r="G98" s="175"/>
      <c r="H98" s="175"/>
      <c r="I98" s="195"/>
      <c r="J98" s="190"/>
      <c r="K98" s="190"/>
      <c r="L98" s="190"/>
      <c r="M98" s="190"/>
      <c r="N98" s="190"/>
      <c r="O98" s="190"/>
      <c r="P98" s="190"/>
      <c r="Q98" s="190"/>
      <c r="R98" s="190"/>
      <c r="S98" s="190"/>
      <c r="T98" s="190"/>
      <c r="U98" s="190"/>
      <c r="V98" s="190"/>
      <c r="Z98" s="190"/>
    </row>
    <row r="99" spans="1:26" ht="15" hidden="1" customHeight="1" x14ac:dyDescent="0.15">
      <c r="A99" s="158"/>
      <c r="B99" s="158"/>
      <c r="C99" s="175"/>
      <c r="D99" s="175"/>
      <c r="E99" s="175"/>
      <c r="F99" s="175"/>
      <c r="G99" s="175"/>
      <c r="H99" s="175"/>
      <c r="I99" s="195"/>
      <c r="J99" s="190"/>
      <c r="K99" s="190"/>
      <c r="L99" s="190"/>
      <c r="M99" s="190"/>
      <c r="N99" s="190"/>
      <c r="O99" s="190"/>
      <c r="P99" s="190"/>
      <c r="Q99" s="190"/>
      <c r="R99" s="190"/>
      <c r="S99" s="190"/>
      <c r="T99" s="190"/>
      <c r="U99" s="190"/>
      <c r="V99" s="190"/>
      <c r="Z99" s="190"/>
    </row>
    <row r="100" spans="1:26" ht="15" hidden="1" customHeight="1" x14ac:dyDescent="0.15">
      <c r="A100" s="158"/>
      <c r="B100" s="158"/>
      <c r="C100" s="175"/>
      <c r="D100" s="175"/>
      <c r="E100" s="175"/>
      <c r="F100" s="175"/>
      <c r="G100" s="175"/>
      <c r="H100" s="175"/>
      <c r="I100" s="195"/>
      <c r="J100" s="190"/>
      <c r="K100" s="190"/>
      <c r="L100" s="190"/>
      <c r="M100" s="190"/>
      <c r="N100" s="190"/>
      <c r="O100" s="190"/>
      <c r="P100" s="190"/>
      <c r="Q100" s="190"/>
      <c r="R100" s="190"/>
      <c r="S100" s="190"/>
      <c r="T100" s="190"/>
      <c r="U100" s="190"/>
      <c r="V100" s="190"/>
      <c r="Z100" s="190"/>
    </row>
    <row r="101" spans="1:26" ht="15" hidden="1" customHeight="1" x14ac:dyDescent="0.15">
      <c r="A101" s="158"/>
      <c r="B101" s="158"/>
      <c r="C101" s="175"/>
      <c r="D101" s="175"/>
      <c r="E101" s="175"/>
      <c r="F101" s="175"/>
      <c r="G101" s="175"/>
      <c r="H101" s="175"/>
      <c r="I101" s="195"/>
      <c r="J101" s="190"/>
      <c r="K101" s="190"/>
      <c r="L101" s="190"/>
      <c r="M101" s="190"/>
      <c r="N101" s="190"/>
      <c r="O101" s="190"/>
      <c r="P101" s="190"/>
      <c r="Q101" s="190"/>
      <c r="R101" s="190"/>
      <c r="S101" s="190"/>
      <c r="T101" s="190"/>
      <c r="U101" s="190"/>
      <c r="V101" s="190"/>
      <c r="Z101" s="190"/>
    </row>
    <row r="102" spans="1:26" ht="15" hidden="1" customHeight="1" x14ac:dyDescent="0.15">
      <c r="A102" s="158"/>
      <c r="B102" s="158"/>
      <c r="C102" s="175"/>
      <c r="D102" s="175"/>
      <c r="E102" s="175"/>
      <c r="F102" s="175"/>
      <c r="G102" s="175"/>
      <c r="H102" s="175"/>
      <c r="I102" s="195"/>
      <c r="J102" s="190"/>
      <c r="K102" s="190"/>
      <c r="L102" s="190"/>
      <c r="M102" s="190"/>
      <c r="N102" s="190"/>
      <c r="O102" s="190"/>
      <c r="P102" s="190"/>
      <c r="Q102" s="190"/>
      <c r="R102" s="190"/>
      <c r="S102" s="190"/>
      <c r="T102" s="190"/>
      <c r="U102" s="190"/>
      <c r="V102" s="190"/>
      <c r="Z102" s="190"/>
    </row>
    <row r="103" spans="1:26" ht="15" hidden="1" customHeight="1" x14ac:dyDescent="0.15">
      <c r="A103" s="158"/>
      <c r="B103" s="158"/>
      <c r="C103" s="175"/>
      <c r="D103" s="175"/>
      <c r="E103" s="175"/>
      <c r="F103" s="175"/>
      <c r="G103" s="175"/>
      <c r="H103" s="175"/>
      <c r="I103" s="195"/>
      <c r="J103" s="190"/>
      <c r="K103" s="190"/>
      <c r="L103" s="190"/>
      <c r="M103" s="190"/>
      <c r="N103" s="190"/>
      <c r="O103" s="190"/>
      <c r="P103" s="190"/>
      <c r="Q103" s="190"/>
      <c r="R103" s="190"/>
      <c r="S103" s="190"/>
      <c r="T103" s="190"/>
      <c r="U103" s="190"/>
      <c r="V103" s="190"/>
      <c r="Z103" s="190"/>
    </row>
    <row r="104" spans="1:26" ht="15" hidden="1" customHeight="1" x14ac:dyDescent="0.15">
      <c r="A104" s="158"/>
      <c r="B104" s="158"/>
      <c r="C104" s="175"/>
      <c r="D104" s="175"/>
      <c r="E104" s="175"/>
      <c r="F104" s="175"/>
      <c r="G104" s="175"/>
      <c r="H104" s="175"/>
      <c r="I104" s="195"/>
      <c r="J104" s="190"/>
      <c r="K104" s="190"/>
      <c r="L104" s="190"/>
      <c r="M104" s="190"/>
      <c r="N104" s="190"/>
      <c r="O104" s="190"/>
      <c r="P104" s="190"/>
      <c r="Q104" s="190"/>
      <c r="R104" s="190"/>
      <c r="S104" s="190"/>
      <c r="T104" s="190"/>
      <c r="U104" s="190"/>
      <c r="V104" s="190"/>
      <c r="Z104" s="190"/>
    </row>
    <row r="105" spans="1:26" ht="15" hidden="1" customHeight="1" x14ac:dyDescent="0.15">
      <c r="A105" s="158"/>
      <c r="B105" s="158"/>
      <c r="C105" s="175"/>
      <c r="D105" s="175"/>
      <c r="E105" s="175"/>
      <c r="F105" s="175"/>
      <c r="G105" s="175"/>
      <c r="H105" s="175"/>
      <c r="I105" s="195"/>
      <c r="J105" s="190"/>
      <c r="K105" s="190"/>
      <c r="L105" s="190"/>
      <c r="M105" s="190"/>
      <c r="N105" s="190"/>
      <c r="O105" s="190"/>
      <c r="P105" s="190"/>
      <c r="Q105" s="190"/>
      <c r="R105" s="190"/>
      <c r="S105" s="190"/>
      <c r="T105" s="190"/>
      <c r="U105" s="190"/>
      <c r="V105" s="190"/>
      <c r="Z105" s="190"/>
    </row>
    <row r="106" spans="1:26" ht="15" hidden="1" customHeight="1" x14ac:dyDescent="0.15">
      <c r="A106" s="158"/>
      <c r="B106" s="158"/>
      <c r="C106" s="175"/>
      <c r="D106" s="175"/>
      <c r="E106" s="175"/>
      <c r="F106" s="175"/>
      <c r="G106" s="175"/>
      <c r="H106" s="175"/>
      <c r="I106" s="195"/>
      <c r="J106" s="190"/>
      <c r="K106" s="190"/>
      <c r="L106" s="190"/>
      <c r="M106" s="190"/>
      <c r="N106" s="190"/>
      <c r="O106" s="190"/>
      <c r="P106" s="190"/>
      <c r="Q106" s="190"/>
      <c r="R106" s="190"/>
      <c r="S106" s="190"/>
      <c r="T106" s="190"/>
      <c r="U106" s="190"/>
      <c r="V106" s="190"/>
      <c r="Z106" s="190"/>
    </row>
    <row r="107" spans="1:26" ht="15" hidden="1" customHeight="1" x14ac:dyDescent="0.15">
      <c r="A107" s="158"/>
      <c r="B107" s="158"/>
      <c r="C107" s="175"/>
      <c r="D107" s="175"/>
      <c r="E107" s="175"/>
      <c r="F107" s="175"/>
      <c r="G107" s="175"/>
      <c r="H107" s="175"/>
      <c r="I107" s="195"/>
      <c r="J107" s="190"/>
      <c r="K107" s="190"/>
      <c r="L107" s="190"/>
      <c r="M107" s="190"/>
      <c r="N107" s="190"/>
      <c r="O107" s="190"/>
      <c r="P107" s="190"/>
      <c r="Q107" s="190"/>
      <c r="R107" s="190"/>
      <c r="S107" s="190"/>
      <c r="T107" s="190"/>
      <c r="U107" s="190"/>
      <c r="V107" s="190"/>
      <c r="Z107" s="190"/>
    </row>
    <row r="108" spans="1:26" ht="15" customHeight="1" x14ac:dyDescent="0.15">
      <c r="A108" s="158"/>
      <c r="B108" s="158"/>
      <c r="C108" s="175"/>
      <c r="D108" s="175"/>
      <c r="E108" s="175"/>
      <c r="F108" s="175"/>
      <c r="G108" s="175"/>
      <c r="H108" s="175"/>
      <c r="I108" s="195"/>
      <c r="J108" s="190"/>
      <c r="K108" s="190"/>
      <c r="L108" s="190"/>
      <c r="M108" s="190"/>
      <c r="N108" s="190"/>
      <c r="O108" s="190"/>
      <c r="P108" s="190"/>
      <c r="Q108" s="190"/>
      <c r="R108" s="190"/>
      <c r="S108" s="190"/>
      <c r="T108" s="190"/>
      <c r="U108" s="190"/>
      <c r="V108" s="190"/>
      <c r="Z108" s="190"/>
    </row>
    <row r="109" spans="1:26" ht="20.100000000000001" customHeight="1" x14ac:dyDescent="0.15">
      <c r="A109" s="158"/>
      <c r="B109" s="158"/>
      <c r="C109" s="168" t="s">
        <v>31</v>
      </c>
      <c r="D109" s="169"/>
      <c r="E109" s="169"/>
      <c r="F109" s="169"/>
      <c r="G109" s="169"/>
      <c r="H109" s="170"/>
      <c r="I109" s="212"/>
    </row>
    <row r="110" spans="1:26" ht="15" customHeight="1" x14ac:dyDescent="0.15">
      <c r="A110" s="158"/>
      <c r="B110" s="158"/>
      <c r="C110" s="183"/>
      <c r="D110" s="175"/>
      <c r="E110" s="175"/>
      <c r="F110" s="175"/>
      <c r="G110" s="175"/>
      <c r="H110" s="175"/>
      <c r="I110" s="213"/>
      <c r="J110" s="173"/>
      <c r="K110" s="173"/>
      <c r="L110" s="173"/>
      <c r="M110" s="173"/>
      <c r="N110" s="173"/>
      <c r="O110" s="173"/>
      <c r="P110" s="173"/>
      <c r="Q110" s="173"/>
      <c r="R110" s="173"/>
      <c r="S110" s="173"/>
      <c r="T110" s="173"/>
      <c r="U110" s="173"/>
      <c r="V110" s="173"/>
      <c r="W110" s="173"/>
      <c r="X110" s="173"/>
      <c r="Y110" s="173"/>
      <c r="Z110" s="174"/>
    </row>
    <row r="111" spans="1:26" ht="20.100000000000001" customHeight="1" x14ac:dyDescent="0.15">
      <c r="A111" s="158"/>
      <c r="B111" s="158"/>
      <c r="C111" s="214"/>
      <c r="D111" s="215" t="s">
        <v>169</v>
      </c>
      <c r="E111" s="198"/>
      <c r="F111" s="198"/>
      <c r="G111" s="198"/>
      <c r="H111" s="198"/>
      <c r="I111" s="216"/>
      <c r="J111" s="198"/>
      <c r="K111" s="198"/>
      <c r="L111" s="198"/>
      <c r="M111" s="198"/>
      <c r="N111" s="198"/>
      <c r="O111" s="198"/>
      <c r="P111" s="198"/>
      <c r="Q111" s="198"/>
      <c r="R111" s="198"/>
      <c r="S111" s="198"/>
      <c r="T111" s="198"/>
      <c r="U111" s="198"/>
      <c r="Z111" s="176"/>
    </row>
    <row r="112" spans="1:26" ht="20.100000000000001" customHeight="1" x14ac:dyDescent="0.15">
      <c r="A112" s="158">
        <f>IF(TRIM($I112)="", 1001, 0)</f>
        <v>1001</v>
      </c>
      <c r="B112" s="158"/>
      <c r="C112" s="177"/>
      <c r="D112" s="178">
        <v>1</v>
      </c>
      <c r="E112" s="156" t="s">
        <v>8</v>
      </c>
      <c r="I112" s="46"/>
      <c r="J112" s="46"/>
      <c r="K112" s="46"/>
      <c r="L112" s="46"/>
      <c r="M112" s="46"/>
      <c r="N112" s="46"/>
      <c r="O112" s="46"/>
      <c r="P112" s="46"/>
      <c r="Q112" s="46"/>
      <c r="R112" s="46"/>
      <c r="S112" s="46"/>
      <c r="T112" s="46"/>
      <c r="U112" s="46"/>
      <c r="V112" s="46"/>
      <c r="W112" s="46"/>
      <c r="X112" s="46"/>
      <c r="Y112" s="46"/>
      <c r="Z112" s="176"/>
    </row>
    <row r="113" spans="1:26" ht="20.100000000000001" customHeight="1" x14ac:dyDescent="0.15">
      <c r="A113" s="158"/>
      <c r="B113" s="158"/>
      <c r="C113" s="177"/>
      <c r="D113" s="178"/>
      <c r="E113" s="175"/>
      <c r="F113" s="175"/>
      <c r="G113" s="175"/>
      <c r="H113" s="175"/>
      <c r="I113" s="185"/>
      <c r="J113" s="182" t="s">
        <v>55</v>
      </c>
      <c r="K113" s="190"/>
      <c r="L113" s="190"/>
      <c r="M113" s="190"/>
      <c r="N113" s="190"/>
      <c r="O113" s="190"/>
      <c r="P113" s="190"/>
      <c r="Q113" s="190"/>
      <c r="R113" s="190"/>
      <c r="S113" s="190"/>
      <c r="T113" s="190"/>
      <c r="U113" s="190"/>
      <c r="Z113" s="176"/>
    </row>
    <row r="114" spans="1:26" ht="20.100000000000001" customHeight="1" x14ac:dyDescent="0.15">
      <c r="A114" s="158">
        <f>IF(TRIM($I114)="", 1001, 0)</f>
        <v>1001</v>
      </c>
      <c r="B114" s="158"/>
      <c r="C114" s="177"/>
      <c r="D114" s="178">
        <v>2</v>
      </c>
      <c r="E114" s="156" t="s">
        <v>21</v>
      </c>
      <c r="I114" s="46"/>
      <c r="J114" s="46"/>
      <c r="K114" s="46"/>
      <c r="L114" s="46"/>
      <c r="M114" s="46"/>
      <c r="N114" s="46"/>
      <c r="O114" s="46"/>
      <c r="P114" s="46"/>
      <c r="Q114" s="46"/>
      <c r="R114" s="46"/>
      <c r="S114" s="46"/>
      <c r="T114" s="46"/>
      <c r="U114" s="46"/>
      <c r="V114" s="46"/>
      <c r="W114" s="46"/>
      <c r="X114" s="46"/>
      <c r="Y114" s="46"/>
      <c r="Z114" s="176"/>
    </row>
    <row r="115" spans="1:26" ht="20.100000000000001" customHeight="1" x14ac:dyDescent="0.15">
      <c r="A115" s="158"/>
      <c r="B115" s="158"/>
      <c r="C115" s="177"/>
      <c r="D115" s="178"/>
      <c r="E115" s="175"/>
      <c r="F115" s="175"/>
      <c r="G115" s="175"/>
      <c r="H115" s="175"/>
      <c r="I115" s="185"/>
      <c r="J115" s="182" t="s">
        <v>11</v>
      </c>
      <c r="K115" s="190"/>
      <c r="L115" s="190"/>
      <c r="M115" s="190"/>
      <c r="N115" s="190"/>
      <c r="O115" s="190"/>
      <c r="P115" s="190"/>
      <c r="Q115" s="190"/>
      <c r="R115" s="190"/>
      <c r="S115" s="190"/>
      <c r="T115" s="190"/>
      <c r="U115" s="190"/>
      <c r="Z115" s="176"/>
    </row>
    <row r="116" spans="1:26" ht="20.100000000000001" customHeight="1" x14ac:dyDescent="0.15">
      <c r="A116" s="158">
        <f>IF(TRIM($I116)="", 1001, 0)</f>
        <v>1001</v>
      </c>
      <c r="B116" s="158"/>
      <c r="C116" s="177"/>
      <c r="D116" s="178">
        <v>3</v>
      </c>
      <c r="E116" s="156" t="s">
        <v>20</v>
      </c>
      <c r="I116" s="46"/>
      <c r="J116" s="46"/>
      <c r="K116" s="46"/>
      <c r="L116" s="46"/>
      <c r="M116" s="46"/>
      <c r="N116" s="46"/>
      <c r="O116" s="46"/>
      <c r="P116" s="46"/>
      <c r="Q116" s="46"/>
      <c r="R116" s="46"/>
      <c r="S116" s="46"/>
      <c r="T116" s="46"/>
      <c r="U116" s="46"/>
      <c r="V116" s="46"/>
      <c r="W116" s="46"/>
      <c r="X116" s="46"/>
      <c r="Y116" s="46"/>
      <c r="Z116" s="176"/>
    </row>
    <row r="117" spans="1:26" ht="20.100000000000001" customHeight="1" x14ac:dyDescent="0.15">
      <c r="A117" s="158"/>
      <c r="B117" s="158"/>
      <c r="C117" s="177"/>
      <c r="D117" s="178"/>
      <c r="E117" s="175"/>
      <c r="F117" s="175"/>
      <c r="G117" s="175"/>
      <c r="H117" s="175"/>
      <c r="I117" s="185"/>
      <c r="J117" s="182" t="s">
        <v>12</v>
      </c>
      <c r="K117" s="190"/>
      <c r="L117" s="190"/>
      <c r="M117" s="190"/>
      <c r="N117" s="190"/>
      <c r="O117" s="190"/>
      <c r="P117" s="190"/>
      <c r="Q117" s="190"/>
      <c r="R117" s="190"/>
      <c r="S117" s="190"/>
      <c r="T117" s="190"/>
      <c r="U117" s="190"/>
      <c r="Z117" s="176"/>
    </row>
    <row r="118" spans="1:26" ht="20.100000000000001" customHeight="1" x14ac:dyDescent="0.15">
      <c r="A118" s="158">
        <f>IF(OR(TRIM($I118)="", AND(I118&lt;&gt;"",NOT(ISNUMBER(VALUE(SUBSTITUTE(I118,"-","")))))), 1001, 0)</f>
        <v>1001</v>
      </c>
      <c r="B118" s="158"/>
      <c r="C118" s="177"/>
      <c r="D118" s="178">
        <v>4</v>
      </c>
      <c r="E118" s="156" t="s">
        <v>6</v>
      </c>
      <c r="I118" s="46"/>
      <c r="J118" s="46"/>
      <c r="K118" s="46"/>
      <c r="L118" s="46"/>
      <c r="M118" s="46"/>
      <c r="N118" s="175"/>
      <c r="O118" s="175"/>
      <c r="P118" s="175"/>
      <c r="Q118" s="175"/>
      <c r="R118" s="175"/>
      <c r="S118" s="175"/>
      <c r="T118" s="175"/>
      <c r="U118" s="175"/>
      <c r="Z118" s="176"/>
    </row>
    <row r="119" spans="1:26" ht="20.100000000000001" customHeight="1" x14ac:dyDescent="0.15">
      <c r="A119" s="158"/>
      <c r="B119" s="158"/>
      <c r="C119" s="183"/>
      <c r="D119" s="175"/>
      <c r="E119" s="175"/>
      <c r="F119" s="175"/>
      <c r="G119" s="175"/>
      <c r="H119" s="175"/>
      <c r="I119" s="185"/>
      <c r="J119" s="180" t="s">
        <v>94</v>
      </c>
      <c r="K119" s="190"/>
      <c r="L119" s="190"/>
      <c r="M119" s="190"/>
      <c r="N119" s="190"/>
      <c r="O119" s="190"/>
      <c r="P119" s="190"/>
      <c r="Q119" s="190"/>
      <c r="R119" s="190"/>
      <c r="S119" s="190"/>
      <c r="T119" s="190"/>
      <c r="U119" s="190"/>
      <c r="Z119" s="176"/>
    </row>
    <row r="120" spans="1:26" ht="20.100000000000001" customHeight="1" x14ac:dyDescent="0.15">
      <c r="A120" s="158">
        <f>IF(AND(TRIM($I120)&lt;&gt;"",NOT(ISNUMBER(VALUE(SUBSTITUTE($I120,"-",""))))), 1001, 0)</f>
        <v>0</v>
      </c>
      <c r="B120" s="158"/>
      <c r="C120" s="177"/>
      <c r="D120" s="178">
        <v>5</v>
      </c>
      <c r="E120" s="156" t="s">
        <v>7</v>
      </c>
      <c r="I120" s="46"/>
      <c r="J120" s="46"/>
      <c r="K120" s="46"/>
      <c r="L120" s="46"/>
      <c r="M120" s="46"/>
      <c r="N120" s="175"/>
      <c r="O120" s="175"/>
      <c r="P120" s="175"/>
      <c r="Q120" s="175"/>
      <c r="R120" s="175"/>
      <c r="S120" s="175"/>
      <c r="T120" s="175"/>
      <c r="U120" s="175"/>
      <c r="Z120" s="176"/>
    </row>
    <row r="121" spans="1:26" ht="20.100000000000001" customHeight="1" x14ac:dyDescent="0.15">
      <c r="A121" s="158"/>
      <c r="B121" s="158"/>
      <c r="C121" s="183"/>
      <c r="D121" s="175"/>
      <c r="E121" s="175"/>
      <c r="F121" s="175"/>
      <c r="G121" s="175"/>
      <c r="H121" s="175"/>
      <c r="I121" s="185"/>
      <c r="J121" s="182" t="s">
        <v>238</v>
      </c>
      <c r="K121" s="190"/>
      <c r="L121" s="190"/>
      <c r="M121" s="190"/>
      <c r="N121" s="190"/>
      <c r="O121" s="190"/>
      <c r="P121" s="190"/>
      <c r="Q121" s="190"/>
      <c r="R121" s="190"/>
      <c r="S121" s="190"/>
      <c r="T121" s="190"/>
      <c r="U121" s="190"/>
      <c r="Z121" s="176"/>
    </row>
    <row r="122" spans="1:26" ht="20.100000000000001" customHeight="1" x14ac:dyDescent="0.15">
      <c r="A122" s="158"/>
      <c r="B122" s="158"/>
      <c r="C122" s="177"/>
      <c r="D122" s="178">
        <v>6</v>
      </c>
      <c r="E122" s="156" t="s">
        <v>10</v>
      </c>
      <c r="I122" s="46"/>
      <c r="J122" s="46"/>
      <c r="K122" s="46"/>
      <c r="L122" s="46"/>
      <c r="M122" s="46"/>
      <c r="N122" s="46"/>
      <c r="O122" s="46"/>
      <c r="P122" s="46"/>
      <c r="Q122" s="46"/>
      <c r="R122" s="46"/>
      <c r="S122" s="46"/>
      <c r="T122" s="46"/>
      <c r="U122" s="46"/>
      <c r="V122" s="46"/>
      <c r="W122" s="46"/>
      <c r="X122" s="46"/>
      <c r="Y122" s="46"/>
      <c r="Z122" s="176"/>
    </row>
    <row r="123" spans="1:26" ht="20.100000000000001" customHeight="1" x14ac:dyDescent="0.15">
      <c r="A123" s="158"/>
      <c r="B123" s="158"/>
      <c r="C123" s="183"/>
      <c r="D123" s="175"/>
      <c r="E123" s="175"/>
      <c r="F123" s="175"/>
      <c r="G123" s="175"/>
      <c r="H123" s="175"/>
      <c r="I123" s="185"/>
      <c r="J123" s="182" t="s">
        <v>19</v>
      </c>
      <c r="K123" s="181"/>
      <c r="L123" s="181"/>
      <c r="M123" s="181"/>
      <c r="N123" s="181"/>
      <c r="O123" s="181"/>
      <c r="P123" s="181"/>
      <c r="Q123" s="181"/>
      <c r="R123" s="181"/>
      <c r="S123" s="181"/>
      <c r="T123" s="181"/>
      <c r="U123" s="181"/>
      <c r="Z123" s="176"/>
    </row>
    <row r="124" spans="1:26" ht="20.100000000000001" customHeight="1" x14ac:dyDescent="0.15">
      <c r="A124" s="158"/>
      <c r="B124" s="158"/>
      <c r="C124" s="191"/>
      <c r="D124" s="192"/>
      <c r="E124" s="192"/>
      <c r="F124" s="192"/>
      <c r="G124" s="192"/>
      <c r="H124" s="192"/>
      <c r="I124" s="210"/>
      <c r="J124" s="193"/>
      <c r="K124" s="193"/>
      <c r="L124" s="193"/>
      <c r="M124" s="193"/>
      <c r="N124" s="193"/>
      <c r="O124" s="193"/>
      <c r="P124" s="193"/>
      <c r="Q124" s="193"/>
      <c r="R124" s="193"/>
      <c r="S124" s="193"/>
      <c r="T124" s="193"/>
      <c r="U124" s="193"/>
      <c r="V124" s="193"/>
      <c r="W124" s="193"/>
      <c r="X124" s="193"/>
      <c r="Y124" s="193"/>
      <c r="Z124" s="194"/>
    </row>
    <row r="125" spans="1:26" ht="20.100000000000001" customHeight="1" x14ac:dyDescent="0.15">
      <c r="A125" s="158"/>
      <c r="B125" s="158"/>
      <c r="C125" s="175"/>
      <c r="D125" s="175"/>
      <c r="E125" s="175"/>
      <c r="F125" s="175"/>
      <c r="G125" s="175"/>
      <c r="H125" s="175"/>
      <c r="I125" s="195"/>
      <c r="J125" s="190"/>
      <c r="K125" s="190"/>
      <c r="L125" s="190"/>
      <c r="M125" s="190"/>
      <c r="N125" s="190"/>
      <c r="O125" s="190"/>
      <c r="P125" s="190"/>
      <c r="Q125" s="190"/>
      <c r="R125" s="190"/>
      <c r="S125" s="190"/>
      <c r="T125" s="190"/>
      <c r="U125" s="190"/>
      <c r="V125" s="190"/>
      <c r="W125" s="190"/>
      <c r="X125" s="190"/>
      <c r="Y125" s="190"/>
      <c r="Z125" s="175"/>
    </row>
    <row r="126" spans="1:26" ht="15.75" hidden="1" customHeight="1" x14ac:dyDescent="0.15">
      <c r="A126" s="158"/>
      <c r="B126" s="158"/>
      <c r="C126" s="175"/>
      <c r="D126" s="175"/>
      <c r="E126" s="175"/>
      <c r="F126" s="175"/>
      <c r="G126" s="175"/>
      <c r="H126" s="175"/>
      <c r="I126" s="195"/>
      <c r="J126" s="190"/>
      <c r="K126" s="190"/>
      <c r="L126" s="190"/>
      <c r="M126" s="190"/>
      <c r="N126" s="190"/>
      <c r="O126" s="190"/>
      <c r="P126" s="190"/>
      <c r="Q126" s="190"/>
      <c r="R126" s="190"/>
      <c r="S126" s="190"/>
      <c r="T126" s="190"/>
      <c r="U126" s="190"/>
      <c r="V126" s="175"/>
      <c r="Z126" s="175"/>
    </row>
    <row r="127" spans="1:26" ht="15.75" hidden="1" customHeight="1" x14ac:dyDescent="0.15">
      <c r="A127" s="158"/>
      <c r="B127" s="158"/>
      <c r="C127" s="175"/>
      <c r="D127" s="175"/>
      <c r="E127" s="175"/>
      <c r="F127" s="175"/>
      <c r="G127" s="175"/>
      <c r="H127" s="175"/>
      <c r="I127" s="195"/>
      <c r="J127" s="190"/>
      <c r="K127" s="190"/>
      <c r="L127" s="190"/>
      <c r="M127" s="190"/>
      <c r="N127" s="190"/>
      <c r="O127" s="190"/>
      <c r="P127" s="190"/>
      <c r="Q127" s="190"/>
      <c r="R127" s="190"/>
      <c r="S127" s="190"/>
      <c r="T127" s="190"/>
      <c r="U127" s="190"/>
      <c r="V127" s="175"/>
      <c r="Z127" s="175"/>
    </row>
    <row r="128" spans="1:26" ht="15.75" hidden="1" customHeight="1" x14ac:dyDescent="0.15">
      <c r="A128" s="158"/>
      <c r="B128" s="158"/>
      <c r="C128" s="175"/>
      <c r="D128" s="175"/>
      <c r="E128" s="175"/>
      <c r="F128" s="175"/>
      <c r="G128" s="175"/>
      <c r="H128" s="175"/>
      <c r="I128" s="195"/>
      <c r="J128" s="190"/>
      <c r="K128" s="190"/>
      <c r="L128" s="190"/>
      <c r="M128" s="190"/>
      <c r="N128" s="190"/>
      <c r="O128" s="190"/>
      <c r="P128" s="190"/>
      <c r="Q128" s="190"/>
      <c r="R128" s="190"/>
      <c r="S128" s="190"/>
      <c r="T128" s="190"/>
      <c r="U128" s="190"/>
      <c r="V128" s="175"/>
      <c r="Z128" s="175"/>
    </row>
    <row r="129" spans="1:26" ht="15.75" hidden="1" customHeight="1" x14ac:dyDescent="0.15">
      <c r="A129" s="158"/>
      <c r="B129" s="158"/>
      <c r="C129" s="175"/>
      <c r="D129" s="175"/>
      <c r="E129" s="175"/>
      <c r="F129" s="175"/>
      <c r="G129" s="175"/>
      <c r="H129" s="175"/>
      <c r="I129" s="195"/>
      <c r="J129" s="190"/>
      <c r="K129" s="190"/>
      <c r="L129" s="190"/>
      <c r="M129" s="190"/>
      <c r="N129" s="190"/>
      <c r="O129" s="190"/>
      <c r="P129" s="190"/>
      <c r="Q129" s="190"/>
      <c r="R129" s="190"/>
      <c r="S129" s="190"/>
      <c r="T129" s="190"/>
      <c r="U129" s="190"/>
      <c r="V129" s="175"/>
      <c r="Z129" s="175"/>
    </row>
    <row r="130" spans="1:26" ht="15.75" hidden="1" customHeight="1" x14ac:dyDescent="0.15">
      <c r="A130" s="158"/>
      <c r="B130" s="158"/>
      <c r="C130" s="175"/>
      <c r="D130" s="175"/>
      <c r="E130" s="175"/>
      <c r="F130" s="175"/>
      <c r="G130" s="175"/>
      <c r="H130" s="175"/>
      <c r="I130" s="195"/>
      <c r="J130" s="190"/>
      <c r="K130" s="190"/>
      <c r="L130" s="190"/>
      <c r="M130" s="190"/>
      <c r="N130" s="190"/>
      <c r="O130" s="190"/>
      <c r="P130" s="190"/>
      <c r="Q130" s="190"/>
      <c r="R130" s="190"/>
      <c r="S130" s="190"/>
      <c r="T130" s="190"/>
      <c r="U130" s="190"/>
      <c r="V130" s="175"/>
      <c r="Z130" s="175"/>
    </row>
    <row r="131" spans="1:26" ht="15.75" hidden="1" customHeight="1" x14ac:dyDescent="0.15">
      <c r="A131" s="158"/>
      <c r="B131" s="158"/>
      <c r="C131" s="175"/>
      <c r="D131" s="175"/>
      <c r="E131" s="175"/>
      <c r="F131" s="175"/>
      <c r="G131" s="175"/>
      <c r="H131" s="175"/>
      <c r="I131" s="195"/>
      <c r="J131" s="190"/>
      <c r="K131" s="190"/>
      <c r="L131" s="190"/>
      <c r="M131" s="190"/>
      <c r="N131" s="190"/>
      <c r="O131" s="190"/>
      <c r="P131" s="190"/>
      <c r="Q131" s="190"/>
      <c r="R131" s="190"/>
      <c r="S131" s="190"/>
      <c r="T131" s="190"/>
      <c r="U131" s="190"/>
      <c r="V131" s="175"/>
      <c r="Z131" s="175"/>
    </row>
    <row r="132" spans="1:26" ht="15.75" hidden="1" customHeight="1" x14ac:dyDescent="0.15">
      <c r="A132" s="158"/>
      <c r="B132" s="158"/>
      <c r="C132" s="175"/>
      <c r="D132" s="175"/>
      <c r="E132" s="175"/>
      <c r="F132" s="175"/>
      <c r="G132" s="175"/>
      <c r="H132" s="175"/>
      <c r="I132" s="195"/>
      <c r="J132" s="190"/>
      <c r="K132" s="190"/>
      <c r="L132" s="190"/>
      <c r="M132" s="190"/>
      <c r="N132" s="190"/>
      <c r="O132" s="190"/>
      <c r="P132" s="190"/>
      <c r="Q132" s="190"/>
      <c r="R132" s="190"/>
      <c r="S132" s="190"/>
      <c r="T132" s="190"/>
      <c r="U132" s="190"/>
      <c r="V132" s="175"/>
      <c r="Z132" s="175"/>
    </row>
    <row r="133" spans="1:26" ht="15.75" hidden="1" customHeight="1" x14ac:dyDescent="0.15">
      <c r="A133" s="158"/>
      <c r="B133" s="158"/>
      <c r="C133" s="175"/>
      <c r="D133" s="175"/>
      <c r="E133" s="175"/>
      <c r="F133" s="175"/>
      <c r="G133" s="175"/>
      <c r="H133" s="175"/>
      <c r="I133" s="195"/>
      <c r="J133" s="190"/>
      <c r="K133" s="190"/>
      <c r="L133" s="190"/>
      <c r="M133" s="190"/>
      <c r="N133" s="190"/>
      <c r="O133" s="190"/>
      <c r="P133" s="190"/>
      <c r="Q133" s="190"/>
      <c r="R133" s="190"/>
      <c r="S133" s="190"/>
      <c r="T133" s="190"/>
      <c r="U133" s="190"/>
      <c r="V133" s="175"/>
      <c r="Z133" s="175"/>
    </row>
    <row r="134" spans="1:26" ht="15.75" hidden="1" customHeight="1" x14ac:dyDescent="0.15">
      <c r="A134" s="158"/>
      <c r="B134" s="158"/>
      <c r="C134" s="175"/>
      <c r="D134" s="175"/>
      <c r="E134" s="175"/>
      <c r="F134" s="175"/>
      <c r="G134" s="175"/>
      <c r="H134" s="175"/>
      <c r="I134" s="195"/>
      <c r="J134" s="190"/>
      <c r="K134" s="190"/>
      <c r="L134" s="190"/>
      <c r="M134" s="190"/>
      <c r="N134" s="190"/>
      <c r="O134" s="190"/>
      <c r="P134" s="190"/>
      <c r="Q134" s="190"/>
      <c r="R134" s="190"/>
      <c r="S134" s="190"/>
      <c r="T134" s="190"/>
      <c r="U134" s="190"/>
      <c r="V134" s="175"/>
      <c r="Z134" s="175"/>
    </row>
    <row r="135" spans="1:26" ht="15.75" hidden="1" customHeight="1" x14ac:dyDescent="0.15">
      <c r="A135" s="158"/>
      <c r="B135" s="158"/>
      <c r="C135" s="175"/>
      <c r="D135" s="175"/>
      <c r="E135" s="175"/>
      <c r="F135" s="175"/>
      <c r="G135" s="175"/>
      <c r="H135" s="175"/>
      <c r="I135" s="195"/>
      <c r="J135" s="190"/>
      <c r="K135" s="190"/>
      <c r="L135" s="190"/>
      <c r="M135" s="190"/>
      <c r="N135" s="190"/>
      <c r="O135" s="190"/>
      <c r="P135" s="190"/>
      <c r="Q135" s="190"/>
      <c r="R135" s="190"/>
      <c r="S135" s="190"/>
      <c r="T135" s="190"/>
      <c r="U135" s="190"/>
      <c r="V135" s="175"/>
      <c r="Z135" s="175"/>
    </row>
    <row r="136" spans="1:26" ht="15.75" hidden="1" customHeight="1" x14ac:dyDescent="0.15">
      <c r="A136" s="158"/>
      <c r="B136" s="158"/>
      <c r="C136" s="175"/>
      <c r="D136" s="175"/>
      <c r="E136" s="175"/>
      <c r="F136" s="175"/>
      <c r="G136" s="175"/>
      <c r="H136" s="175"/>
      <c r="I136" s="195"/>
      <c r="J136" s="190"/>
      <c r="K136" s="190"/>
      <c r="L136" s="190"/>
      <c r="M136" s="190"/>
      <c r="N136" s="190"/>
      <c r="O136" s="190"/>
      <c r="P136" s="190"/>
      <c r="Q136" s="190"/>
      <c r="R136" s="190"/>
      <c r="S136" s="190"/>
      <c r="T136" s="190"/>
      <c r="U136" s="190"/>
      <c r="V136" s="175"/>
      <c r="Z136" s="175"/>
    </row>
    <row r="137" spans="1:26" ht="15.75" hidden="1" customHeight="1" x14ac:dyDescent="0.15">
      <c r="A137" s="158"/>
      <c r="B137" s="158"/>
      <c r="C137" s="175"/>
      <c r="D137" s="175"/>
      <c r="E137" s="175"/>
      <c r="F137" s="175"/>
      <c r="G137" s="175"/>
      <c r="H137" s="175"/>
      <c r="I137" s="195"/>
      <c r="J137" s="190"/>
      <c r="K137" s="190"/>
      <c r="L137" s="190"/>
      <c r="M137" s="190"/>
      <c r="N137" s="190"/>
      <c r="O137" s="190"/>
      <c r="P137" s="190"/>
      <c r="Q137" s="190"/>
      <c r="R137" s="190"/>
      <c r="S137" s="190"/>
      <c r="T137" s="190"/>
      <c r="U137" s="190"/>
      <c r="V137" s="175"/>
      <c r="Z137" s="175"/>
    </row>
    <row r="138" spans="1:26" ht="15.75" hidden="1" customHeight="1" x14ac:dyDescent="0.15">
      <c r="A138" s="158"/>
      <c r="B138" s="158"/>
      <c r="C138" s="175"/>
      <c r="D138" s="175"/>
      <c r="E138" s="175"/>
      <c r="F138" s="175"/>
      <c r="G138" s="175"/>
      <c r="H138" s="175"/>
      <c r="I138" s="195"/>
      <c r="J138" s="190"/>
      <c r="K138" s="190"/>
      <c r="L138" s="190"/>
      <c r="M138" s="190"/>
      <c r="N138" s="190"/>
      <c r="O138" s="190"/>
      <c r="P138" s="190"/>
      <c r="Q138" s="190"/>
      <c r="R138" s="190"/>
      <c r="S138" s="190"/>
      <c r="T138" s="190"/>
      <c r="U138" s="190"/>
      <c r="V138" s="175"/>
      <c r="Z138" s="175"/>
    </row>
    <row r="139" spans="1:26" ht="15.75" hidden="1" customHeight="1" x14ac:dyDescent="0.15">
      <c r="A139" s="158"/>
      <c r="B139" s="158"/>
      <c r="C139" s="175"/>
      <c r="D139" s="175"/>
      <c r="E139" s="175"/>
      <c r="F139" s="175"/>
      <c r="G139" s="175"/>
      <c r="H139" s="175"/>
      <c r="I139" s="195"/>
      <c r="J139" s="190"/>
      <c r="K139" s="190"/>
      <c r="L139" s="190"/>
      <c r="M139" s="190"/>
      <c r="N139" s="190"/>
      <c r="O139" s="190"/>
      <c r="P139" s="190"/>
      <c r="Q139" s="190"/>
      <c r="R139" s="190"/>
      <c r="S139" s="190"/>
      <c r="T139" s="190"/>
      <c r="U139" s="190"/>
      <c r="V139" s="175"/>
      <c r="Z139" s="175"/>
    </row>
    <row r="140" spans="1:26" ht="15.75" hidden="1" customHeight="1" x14ac:dyDescent="0.15">
      <c r="A140" s="158"/>
      <c r="B140" s="158"/>
      <c r="C140" s="175"/>
      <c r="D140" s="175"/>
      <c r="E140" s="175"/>
      <c r="F140" s="175"/>
      <c r="G140" s="175"/>
      <c r="H140" s="175"/>
      <c r="I140" s="195"/>
      <c r="J140" s="190"/>
      <c r="K140" s="190"/>
      <c r="L140" s="190"/>
      <c r="M140" s="190"/>
      <c r="N140" s="190"/>
      <c r="O140" s="190"/>
      <c r="P140" s="190"/>
      <c r="Q140" s="190"/>
      <c r="R140" s="190"/>
      <c r="S140" s="190"/>
      <c r="T140" s="190"/>
      <c r="U140" s="190"/>
      <c r="V140" s="175"/>
      <c r="Z140" s="175"/>
    </row>
    <row r="141" spans="1:26" ht="15.75" hidden="1" customHeight="1" x14ac:dyDescent="0.15">
      <c r="A141" s="158"/>
      <c r="B141" s="158"/>
      <c r="C141" s="175"/>
      <c r="D141" s="175"/>
      <c r="E141" s="175"/>
      <c r="F141" s="175"/>
      <c r="G141" s="175"/>
      <c r="H141" s="175"/>
      <c r="I141" s="195"/>
      <c r="J141" s="190"/>
      <c r="K141" s="190"/>
      <c r="L141" s="190"/>
      <c r="M141" s="190"/>
      <c r="N141" s="190"/>
      <c r="O141" s="190"/>
      <c r="P141" s="190"/>
      <c r="Q141" s="190"/>
      <c r="R141" s="190"/>
      <c r="S141" s="190"/>
      <c r="T141" s="190"/>
      <c r="U141" s="190"/>
      <c r="V141" s="175"/>
      <c r="Z141" s="175"/>
    </row>
    <row r="142" spans="1:26" ht="15.75" hidden="1" customHeight="1" x14ac:dyDescent="0.15">
      <c r="A142" s="158"/>
      <c r="B142" s="158"/>
      <c r="C142" s="175"/>
      <c r="D142" s="175"/>
      <c r="E142" s="175"/>
      <c r="F142" s="175"/>
      <c r="G142" s="175"/>
      <c r="H142" s="175"/>
      <c r="I142" s="195"/>
      <c r="J142" s="190"/>
      <c r="K142" s="190"/>
      <c r="L142" s="190"/>
      <c r="M142" s="190"/>
      <c r="N142" s="190"/>
      <c r="O142" s="190"/>
      <c r="P142" s="190"/>
      <c r="Q142" s="190"/>
      <c r="R142" s="190"/>
      <c r="S142" s="190"/>
      <c r="T142" s="190"/>
      <c r="U142" s="190"/>
      <c r="V142" s="175"/>
      <c r="Z142" s="175"/>
    </row>
    <row r="143" spans="1:26" ht="15.75" hidden="1" customHeight="1" x14ac:dyDescent="0.15">
      <c r="A143" s="158"/>
      <c r="B143" s="158"/>
      <c r="C143" s="175"/>
      <c r="D143" s="175"/>
      <c r="E143" s="175"/>
      <c r="F143" s="175"/>
      <c r="G143" s="175"/>
      <c r="H143" s="175"/>
      <c r="I143" s="195"/>
      <c r="J143" s="190"/>
      <c r="K143" s="190"/>
      <c r="L143" s="190"/>
      <c r="M143" s="190"/>
      <c r="N143" s="190"/>
      <c r="O143" s="190"/>
      <c r="P143" s="190"/>
      <c r="Q143" s="190"/>
      <c r="R143" s="190"/>
      <c r="S143" s="190"/>
      <c r="T143" s="190"/>
      <c r="U143" s="190"/>
      <c r="V143" s="175"/>
      <c r="Z143" s="175"/>
    </row>
    <row r="144" spans="1:26" ht="15.75" hidden="1" customHeight="1" x14ac:dyDescent="0.15">
      <c r="A144" s="158"/>
      <c r="B144" s="158"/>
      <c r="C144" s="175"/>
      <c r="D144" s="175"/>
      <c r="E144" s="175"/>
      <c r="F144" s="175"/>
      <c r="G144" s="175"/>
      <c r="H144" s="175"/>
      <c r="I144" s="195"/>
      <c r="J144" s="190"/>
      <c r="K144" s="190"/>
      <c r="L144" s="190"/>
      <c r="M144" s="190"/>
      <c r="N144" s="190"/>
      <c r="O144" s="190"/>
      <c r="P144" s="190"/>
      <c r="Q144" s="190"/>
      <c r="R144" s="190"/>
      <c r="S144" s="190"/>
      <c r="T144" s="190"/>
      <c r="U144" s="190"/>
      <c r="V144" s="175"/>
      <c r="Z144" s="175"/>
    </row>
    <row r="145" spans="1:26" ht="20.100000000000001" customHeight="1" x14ac:dyDescent="0.15">
      <c r="A145" s="217"/>
      <c r="B145" s="158"/>
      <c r="C145" s="175"/>
      <c r="D145" s="175"/>
      <c r="E145" s="175"/>
      <c r="F145" s="175"/>
      <c r="G145" s="175"/>
      <c r="H145" s="175"/>
      <c r="I145" s="190"/>
      <c r="J145" s="190"/>
      <c r="K145" s="190"/>
      <c r="L145" s="190"/>
      <c r="M145" s="190"/>
      <c r="N145" s="190"/>
      <c r="O145" s="190"/>
      <c r="P145" s="190"/>
      <c r="Q145" s="190"/>
      <c r="R145" s="190"/>
      <c r="S145" s="190"/>
      <c r="T145" s="190"/>
      <c r="U145" s="190"/>
      <c r="V145" s="190"/>
      <c r="Z145" s="190"/>
    </row>
    <row r="146" spans="1:26" ht="20.100000000000001" customHeight="1" x14ac:dyDescent="0.15">
      <c r="A146" s="158"/>
      <c r="B146" s="158"/>
      <c r="C146" s="168" t="s">
        <v>76</v>
      </c>
      <c r="D146" s="169"/>
      <c r="E146" s="169"/>
      <c r="F146" s="169"/>
      <c r="G146" s="169"/>
      <c r="H146" s="170"/>
      <c r="I146" s="212"/>
    </row>
    <row r="147" spans="1:26" ht="15" customHeight="1" x14ac:dyDescent="0.15">
      <c r="A147" s="158"/>
      <c r="B147" s="158"/>
      <c r="C147" s="171"/>
      <c r="D147" s="172"/>
      <c r="E147" s="172"/>
      <c r="F147" s="172"/>
      <c r="G147" s="172"/>
      <c r="H147" s="172"/>
      <c r="I147" s="213"/>
      <c r="J147" s="173"/>
      <c r="K147" s="173"/>
      <c r="L147" s="173"/>
      <c r="M147" s="173"/>
      <c r="N147" s="173"/>
      <c r="O147" s="173"/>
      <c r="P147" s="173"/>
      <c r="Q147" s="173"/>
      <c r="R147" s="173"/>
      <c r="S147" s="173"/>
      <c r="T147" s="173"/>
      <c r="U147" s="173"/>
      <c r="V147" s="173"/>
      <c r="W147" s="173"/>
      <c r="X147" s="173"/>
      <c r="Y147" s="173"/>
      <c r="Z147" s="174"/>
    </row>
    <row r="148" spans="1:26" ht="20.100000000000001" customHeight="1" x14ac:dyDescent="0.15">
      <c r="A148" s="158"/>
      <c r="B148" s="158"/>
      <c r="C148" s="171"/>
      <c r="D148" s="215" t="s">
        <v>77</v>
      </c>
      <c r="E148" s="172"/>
      <c r="F148" s="172"/>
      <c r="G148" s="172"/>
      <c r="H148" s="172"/>
      <c r="I148" s="188"/>
      <c r="J148" s="175"/>
      <c r="K148" s="175"/>
      <c r="L148" s="175"/>
      <c r="M148" s="175"/>
      <c r="N148" s="175"/>
      <c r="O148" s="175"/>
      <c r="P148" s="175"/>
      <c r="Q148" s="175"/>
      <c r="R148" s="175"/>
      <c r="S148" s="175"/>
      <c r="T148" s="175"/>
      <c r="U148" s="175"/>
      <c r="Z148" s="176"/>
    </row>
    <row r="149" spans="1:26" ht="20.100000000000001" customHeight="1" x14ac:dyDescent="0.15">
      <c r="A149" s="158">
        <f>IF(AND($I149&lt;&gt;"しない", $I149&lt;&gt;"する"), 1001, 0)</f>
        <v>0</v>
      </c>
      <c r="B149" s="158"/>
      <c r="C149" s="177"/>
      <c r="D149" s="178">
        <v>1</v>
      </c>
      <c r="E149" s="175" t="s">
        <v>78</v>
      </c>
      <c r="F149" s="175"/>
      <c r="G149" s="175"/>
      <c r="H149" s="175"/>
      <c r="I149" s="46" t="s">
        <v>89</v>
      </c>
      <c r="J149" s="47"/>
      <c r="K149" s="47"/>
      <c r="L149" s="47"/>
      <c r="M149" s="47"/>
      <c r="N149" s="175"/>
      <c r="O149" s="175"/>
      <c r="P149" s="175"/>
      <c r="Q149" s="175"/>
      <c r="R149" s="175"/>
      <c r="S149" s="175"/>
      <c r="T149" s="175"/>
      <c r="U149" s="175"/>
      <c r="Z149" s="176"/>
    </row>
    <row r="150" spans="1:26" ht="20.100000000000001" customHeight="1" x14ac:dyDescent="0.15">
      <c r="A150" s="158"/>
      <c r="B150" s="158"/>
      <c r="C150" s="183"/>
      <c r="D150" s="175"/>
      <c r="E150" s="175"/>
      <c r="F150" s="175"/>
      <c r="G150" s="175"/>
      <c r="H150" s="175"/>
      <c r="I150" s="185"/>
      <c r="J150" s="182" t="s">
        <v>72</v>
      </c>
      <c r="K150" s="190"/>
      <c r="L150" s="190"/>
      <c r="M150" s="190"/>
      <c r="N150" s="190"/>
      <c r="O150" s="190"/>
      <c r="P150" s="190"/>
      <c r="Q150" s="190"/>
      <c r="R150" s="190"/>
      <c r="S150" s="190"/>
      <c r="T150" s="190"/>
      <c r="U150" s="190"/>
      <c r="Z150" s="186"/>
    </row>
    <row r="151" spans="1:26" ht="20.100000000000001" customHeight="1" x14ac:dyDescent="0.15">
      <c r="A151" s="158">
        <f>IF(AND($I149="する",TRIM($I151)=""), 1001, 0)</f>
        <v>0</v>
      </c>
      <c r="B151" s="158"/>
      <c r="C151" s="177"/>
      <c r="D151" s="178">
        <v>2</v>
      </c>
      <c r="E151" s="156" t="s">
        <v>0</v>
      </c>
      <c r="I151" s="49"/>
      <c r="J151" s="50"/>
      <c r="K151" s="50"/>
      <c r="L151" s="50"/>
      <c r="M151" s="50"/>
      <c r="N151" s="175"/>
      <c r="O151" s="175"/>
      <c r="P151" s="175"/>
      <c r="Q151" s="175"/>
      <c r="R151" s="175"/>
      <c r="S151" s="175"/>
      <c r="T151" s="175"/>
      <c r="U151" s="175"/>
      <c r="Z151" s="176"/>
    </row>
    <row r="152" spans="1:26" ht="20.100000000000001" customHeight="1" x14ac:dyDescent="0.15">
      <c r="A152" s="158"/>
      <c r="B152" s="158"/>
      <c r="C152" s="177"/>
      <c r="D152" s="178"/>
      <c r="E152" s="175"/>
      <c r="F152" s="175"/>
      <c r="G152" s="175"/>
      <c r="H152" s="175"/>
      <c r="I152" s="185"/>
      <c r="J152" s="180" t="s">
        <v>91</v>
      </c>
      <c r="K152" s="190"/>
      <c r="L152" s="190"/>
      <c r="M152" s="190"/>
      <c r="N152" s="190"/>
      <c r="O152" s="190"/>
      <c r="P152" s="190"/>
      <c r="Q152" s="190"/>
      <c r="R152" s="190"/>
      <c r="S152" s="190"/>
      <c r="T152" s="190"/>
      <c r="U152" s="190"/>
      <c r="Z152" s="186"/>
    </row>
    <row r="153" spans="1:26" ht="20.100000000000001" customHeight="1" x14ac:dyDescent="0.15">
      <c r="A153" s="158">
        <f>IF(AND($I149="する",TRIM($I153)=""), 1001, 0)</f>
        <v>0</v>
      </c>
      <c r="B153" s="158"/>
      <c r="C153" s="177"/>
      <c r="D153" s="178">
        <v>3</v>
      </c>
      <c r="E153" s="156" t="s">
        <v>1</v>
      </c>
      <c r="I153" s="48"/>
      <c r="J153" s="48"/>
      <c r="K153" s="48"/>
      <c r="L153" s="48"/>
      <c r="M153" s="48"/>
      <c r="N153" s="48"/>
      <c r="O153" s="48"/>
      <c r="P153" s="48"/>
      <c r="Q153" s="48"/>
      <c r="R153" s="48"/>
      <c r="S153" s="48"/>
      <c r="T153" s="48"/>
      <c r="U153" s="48"/>
      <c r="V153" s="48"/>
      <c r="W153" s="48"/>
      <c r="X153" s="48"/>
      <c r="Y153" s="48"/>
      <c r="Z153" s="176"/>
    </row>
    <row r="154" spans="1:26" ht="20.100000000000001" customHeight="1" x14ac:dyDescent="0.15">
      <c r="A154" s="158"/>
      <c r="B154" s="158"/>
      <c r="C154" s="177"/>
      <c r="D154" s="178"/>
      <c r="E154" s="175"/>
      <c r="F154" s="175"/>
      <c r="G154" s="175"/>
      <c r="H154" s="175"/>
      <c r="I154" s="185"/>
      <c r="J154" s="182" t="s">
        <v>30</v>
      </c>
      <c r="K154" s="190"/>
      <c r="L154" s="190"/>
      <c r="M154" s="190"/>
      <c r="N154" s="190"/>
      <c r="O154" s="190"/>
      <c r="P154" s="190"/>
      <c r="Q154" s="190"/>
      <c r="R154" s="190"/>
      <c r="S154" s="190"/>
      <c r="T154" s="190"/>
      <c r="U154" s="190"/>
      <c r="Z154" s="176"/>
    </row>
    <row r="155" spans="1:26" ht="20.100000000000001" customHeight="1" x14ac:dyDescent="0.15">
      <c r="A155" s="158"/>
      <c r="B155" s="158"/>
      <c r="C155" s="177"/>
      <c r="D155" s="178">
        <v>4</v>
      </c>
      <c r="E155" s="156" t="s">
        <v>56</v>
      </c>
      <c r="I155" s="46"/>
      <c r="J155" s="46"/>
      <c r="K155" s="46"/>
      <c r="L155" s="46"/>
      <c r="M155" s="46"/>
      <c r="N155" s="46"/>
      <c r="O155" s="46"/>
      <c r="P155" s="46"/>
      <c r="Q155" s="46"/>
      <c r="R155" s="46"/>
      <c r="S155" s="46"/>
      <c r="T155" s="46"/>
      <c r="U155" s="46"/>
      <c r="V155" s="46"/>
      <c r="W155" s="46"/>
      <c r="X155" s="46"/>
      <c r="Y155" s="46"/>
      <c r="Z155" s="176"/>
    </row>
    <row r="156" spans="1:26" ht="20.100000000000001" customHeight="1" x14ac:dyDescent="0.15">
      <c r="A156" s="158"/>
      <c r="B156" s="158"/>
      <c r="C156" s="177"/>
      <c r="D156" s="178"/>
      <c r="E156" s="175"/>
      <c r="F156" s="175"/>
      <c r="G156" s="175"/>
      <c r="H156" s="175"/>
      <c r="I156" s="185"/>
      <c r="J156" s="182" t="s">
        <v>11</v>
      </c>
      <c r="K156" s="190"/>
      <c r="L156" s="190"/>
      <c r="M156" s="190"/>
      <c r="N156" s="190"/>
      <c r="O156" s="190"/>
      <c r="P156" s="190"/>
      <c r="Q156" s="190"/>
      <c r="R156" s="190"/>
      <c r="S156" s="190"/>
      <c r="T156" s="190"/>
      <c r="U156" s="190"/>
      <c r="Z156" s="176"/>
    </row>
    <row r="157" spans="1:26" ht="20.100000000000001" customHeight="1" x14ac:dyDescent="0.15">
      <c r="A157" s="158">
        <f>IF(AND($I149="する",TRIM($I157)=""), 1001, 0)</f>
        <v>0</v>
      </c>
      <c r="B157" s="158"/>
      <c r="C157" s="177"/>
      <c r="D157" s="178">
        <v>5</v>
      </c>
      <c r="E157" s="156" t="s">
        <v>57</v>
      </c>
      <c r="I157" s="46"/>
      <c r="J157" s="46"/>
      <c r="K157" s="46"/>
      <c r="L157" s="46"/>
      <c r="M157" s="46"/>
      <c r="N157" s="46"/>
      <c r="O157" s="46"/>
      <c r="P157" s="46"/>
      <c r="Q157" s="46"/>
      <c r="R157" s="46"/>
      <c r="S157" s="46"/>
      <c r="T157" s="46"/>
      <c r="U157" s="46"/>
      <c r="V157" s="46"/>
      <c r="W157" s="46"/>
      <c r="X157" s="46"/>
      <c r="Y157" s="46"/>
      <c r="Z157" s="176"/>
    </row>
    <row r="158" spans="1:26" ht="20.100000000000001" customHeight="1" x14ac:dyDescent="0.15">
      <c r="A158" s="158"/>
      <c r="B158" s="158"/>
      <c r="C158" s="183"/>
      <c r="D158" s="175"/>
      <c r="E158" s="175"/>
      <c r="F158" s="175"/>
      <c r="G158" s="175"/>
      <c r="H158" s="175"/>
      <c r="I158" s="185"/>
      <c r="J158" s="182" t="s">
        <v>12</v>
      </c>
      <c r="K158" s="190"/>
      <c r="L158" s="190"/>
      <c r="M158" s="190"/>
      <c r="N158" s="190"/>
      <c r="O158" s="190"/>
      <c r="P158" s="190"/>
      <c r="Q158" s="190"/>
      <c r="R158" s="190"/>
      <c r="S158" s="190"/>
      <c r="T158" s="190"/>
      <c r="U158" s="190"/>
      <c r="Z158" s="176"/>
    </row>
    <row r="159" spans="1:26" ht="20.100000000000001" customHeight="1" x14ac:dyDescent="0.15">
      <c r="A159" s="158">
        <f>IF(AND($I149="する",NOT(AND(TRIM($I159)&lt;&gt;"",ISNUMBER(VALUE(SUBSTITUTE($I159,"-","")))))), 1001, 0)</f>
        <v>0</v>
      </c>
      <c r="B159" s="158"/>
      <c r="C159" s="177"/>
      <c r="D159" s="178">
        <v>6</v>
      </c>
      <c r="E159" s="156" t="s">
        <v>6</v>
      </c>
      <c r="I159" s="46"/>
      <c r="J159" s="46"/>
      <c r="K159" s="46"/>
      <c r="L159" s="46"/>
      <c r="M159" s="46"/>
      <c r="N159" s="175"/>
      <c r="O159" s="175"/>
      <c r="P159" s="175"/>
      <c r="Q159" s="175"/>
      <c r="R159" s="175"/>
      <c r="S159" s="175"/>
      <c r="T159" s="175"/>
      <c r="U159" s="175"/>
      <c r="Z159" s="176"/>
    </row>
    <row r="160" spans="1:26" ht="20.100000000000001" customHeight="1" x14ac:dyDescent="0.15">
      <c r="A160" s="158"/>
      <c r="B160" s="158"/>
      <c r="C160" s="183"/>
      <c r="D160" s="175"/>
      <c r="E160" s="175"/>
      <c r="F160" s="175"/>
      <c r="G160" s="175"/>
      <c r="H160" s="175"/>
      <c r="I160" s="185"/>
      <c r="J160" s="180" t="s">
        <v>94</v>
      </c>
      <c r="K160" s="190"/>
      <c r="L160" s="190"/>
      <c r="M160" s="190"/>
      <c r="N160" s="190"/>
      <c r="O160" s="190"/>
      <c r="P160" s="190"/>
      <c r="Q160" s="190"/>
      <c r="R160" s="190"/>
      <c r="S160" s="190"/>
      <c r="T160" s="190"/>
      <c r="U160" s="190"/>
      <c r="Z160" s="186"/>
    </row>
    <row r="161" spans="1:26" ht="20.100000000000001" customHeight="1" x14ac:dyDescent="0.15">
      <c r="A161" s="158">
        <f>IF(AND($I149="する",AND(I161&lt;&gt;"",NOT(ISNUMBER(VALUE(SUBSTITUTE(I161,"-","")))))), 1001, 0)</f>
        <v>0</v>
      </c>
      <c r="B161" s="158"/>
      <c r="C161" s="177"/>
      <c r="D161" s="178">
        <v>7</v>
      </c>
      <c r="E161" s="156" t="s">
        <v>7</v>
      </c>
      <c r="I161" s="46"/>
      <c r="J161" s="46"/>
      <c r="K161" s="46"/>
      <c r="L161" s="46"/>
      <c r="M161" s="46"/>
      <c r="N161" s="175"/>
      <c r="O161" s="175"/>
      <c r="P161" s="175"/>
      <c r="Q161" s="175"/>
      <c r="R161" s="175"/>
      <c r="S161" s="175"/>
      <c r="T161" s="175"/>
      <c r="U161" s="175"/>
      <c r="Z161" s="176"/>
    </row>
    <row r="162" spans="1:26" ht="20.100000000000001" customHeight="1" x14ac:dyDescent="0.15">
      <c r="A162" s="158"/>
      <c r="B162" s="158"/>
      <c r="C162" s="183"/>
      <c r="D162" s="175"/>
      <c r="E162" s="175"/>
      <c r="F162" s="175"/>
      <c r="G162" s="175"/>
      <c r="H162" s="175"/>
      <c r="I162" s="185"/>
      <c r="J162" s="182" t="s">
        <v>238</v>
      </c>
      <c r="K162" s="190"/>
      <c r="L162" s="190"/>
      <c r="M162" s="190"/>
      <c r="N162" s="190"/>
      <c r="O162" s="190"/>
      <c r="P162" s="190"/>
      <c r="Q162" s="190"/>
      <c r="R162" s="190"/>
      <c r="S162" s="190"/>
      <c r="T162" s="190"/>
      <c r="U162" s="190"/>
      <c r="Z162" s="186"/>
    </row>
    <row r="163" spans="1:26" ht="15" customHeight="1" x14ac:dyDescent="0.15">
      <c r="A163" s="158"/>
      <c r="B163" s="158"/>
      <c r="C163" s="191"/>
      <c r="D163" s="192"/>
      <c r="E163" s="192"/>
      <c r="F163" s="192"/>
      <c r="G163" s="192"/>
      <c r="H163" s="192"/>
      <c r="I163" s="210"/>
      <c r="J163" s="193"/>
      <c r="K163" s="193"/>
      <c r="L163" s="193"/>
      <c r="M163" s="193"/>
      <c r="N163" s="193"/>
      <c r="O163" s="193"/>
      <c r="P163" s="193"/>
      <c r="Q163" s="193"/>
      <c r="R163" s="193"/>
      <c r="S163" s="193"/>
      <c r="T163" s="193"/>
      <c r="U163" s="193"/>
      <c r="V163" s="193"/>
      <c r="W163" s="193"/>
      <c r="X163" s="193"/>
      <c r="Y163" s="193"/>
      <c r="Z163" s="211"/>
    </row>
    <row r="164" spans="1:26" ht="15" customHeight="1" x14ac:dyDescent="0.15">
      <c r="A164" s="158"/>
      <c r="B164" s="158"/>
      <c r="C164" s="175"/>
      <c r="D164" s="175"/>
      <c r="E164" s="175"/>
      <c r="F164" s="175"/>
      <c r="G164" s="175"/>
      <c r="H164" s="175"/>
      <c r="I164" s="195"/>
      <c r="J164" s="190"/>
      <c r="K164" s="190"/>
      <c r="L164" s="190"/>
      <c r="M164" s="190"/>
      <c r="N164" s="190"/>
      <c r="O164" s="190"/>
      <c r="P164" s="190"/>
      <c r="Q164" s="190"/>
      <c r="R164" s="190"/>
      <c r="S164" s="190"/>
      <c r="T164" s="190"/>
      <c r="U164" s="190"/>
      <c r="V164" s="190"/>
      <c r="W164" s="190"/>
      <c r="X164" s="190"/>
      <c r="Y164" s="190"/>
      <c r="Z164" s="190"/>
    </row>
    <row r="165" spans="1:26" ht="15" customHeight="1" x14ac:dyDescent="0.15">
      <c r="A165" s="158"/>
      <c r="B165" s="158"/>
      <c r="C165" s="175"/>
      <c r="D165" s="175"/>
      <c r="E165" s="175"/>
      <c r="F165" s="175"/>
      <c r="G165" s="175"/>
      <c r="H165" s="175"/>
      <c r="I165" s="190"/>
      <c r="J165" s="175"/>
      <c r="K165" s="175"/>
      <c r="L165" s="175"/>
      <c r="M165" s="175"/>
      <c r="N165" s="175"/>
      <c r="O165" s="175"/>
      <c r="P165" s="175"/>
      <c r="Q165" s="175"/>
      <c r="R165" s="175"/>
      <c r="S165" s="175"/>
      <c r="T165" s="175"/>
      <c r="U165" s="175"/>
      <c r="V165" s="175"/>
      <c r="Z165" s="175"/>
    </row>
    <row r="166" spans="1:26" ht="20.100000000000001" customHeight="1" x14ac:dyDescent="0.15">
      <c r="A166" s="158"/>
      <c r="B166" s="158"/>
      <c r="C166" s="168" t="s">
        <v>33</v>
      </c>
      <c r="D166" s="169"/>
      <c r="E166" s="169"/>
      <c r="F166" s="169"/>
      <c r="G166" s="169"/>
      <c r="H166" s="170"/>
    </row>
    <row r="167" spans="1:26" ht="15" customHeight="1" x14ac:dyDescent="0.15">
      <c r="A167" s="158"/>
      <c r="B167" s="158"/>
      <c r="C167" s="171"/>
      <c r="D167" s="172"/>
      <c r="E167" s="172"/>
      <c r="F167" s="172"/>
      <c r="G167" s="172"/>
      <c r="H167" s="172"/>
      <c r="I167" s="173"/>
      <c r="J167" s="173"/>
      <c r="K167" s="173"/>
      <c r="L167" s="173"/>
      <c r="M167" s="173"/>
      <c r="N167" s="173"/>
      <c r="O167" s="173"/>
      <c r="P167" s="173"/>
      <c r="Q167" s="173"/>
      <c r="R167" s="173"/>
      <c r="S167" s="173"/>
      <c r="T167" s="173"/>
      <c r="U167" s="173"/>
      <c r="V167" s="173"/>
      <c r="W167" s="173"/>
      <c r="X167" s="173"/>
      <c r="Y167" s="173"/>
      <c r="Z167" s="174"/>
    </row>
    <row r="168" spans="1:26" ht="20.100000000000001" customHeight="1" x14ac:dyDescent="0.15">
      <c r="A168" s="158"/>
      <c r="B168" s="158"/>
      <c r="C168" s="218"/>
      <c r="D168" s="219" t="s">
        <v>239</v>
      </c>
      <c r="E168" s="220"/>
      <c r="F168" s="220"/>
      <c r="G168" s="220"/>
      <c r="H168" s="220"/>
      <c r="I168" s="221"/>
      <c r="Z168" s="222"/>
    </row>
    <row r="169" spans="1:26" ht="20.100000000000001" customHeight="1" x14ac:dyDescent="0.15">
      <c r="A169" s="158"/>
      <c r="B169" s="158"/>
      <c r="C169" s="171"/>
      <c r="D169" s="178">
        <v>1</v>
      </c>
      <c r="E169" s="175" t="s">
        <v>34</v>
      </c>
      <c r="F169" s="172"/>
      <c r="G169" s="172"/>
      <c r="H169" s="172"/>
      <c r="I169" s="175"/>
      <c r="J169" s="175"/>
      <c r="K169" s="175"/>
      <c r="L169" s="175"/>
      <c r="M169" s="175"/>
      <c r="N169" s="175"/>
      <c r="O169" s="175"/>
      <c r="P169" s="175"/>
      <c r="Q169" s="175"/>
      <c r="R169" s="175"/>
      <c r="S169" s="175"/>
      <c r="T169" s="175"/>
      <c r="U169" s="175"/>
      <c r="Z169" s="176"/>
    </row>
    <row r="170" spans="1:26" ht="20.100000000000001" customHeight="1" x14ac:dyDescent="0.15">
      <c r="A170" s="158">
        <f>IF(COUNTBLANK(I171:I174)+COUNTBLANK(N171:N174)&gt;0, 1001, 0)</f>
        <v>1001</v>
      </c>
      <c r="B170" s="548"/>
      <c r="C170" s="177"/>
      <c r="D170" s="222"/>
      <c r="E170" s="223" t="s">
        <v>35</v>
      </c>
      <c r="F170" s="224"/>
      <c r="G170" s="224"/>
      <c r="H170" s="225"/>
      <c r="I170" s="226" t="s">
        <v>86</v>
      </c>
      <c r="J170" s="227"/>
      <c r="K170" s="227"/>
      <c r="L170" s="227"/>
      <c r="M170" s="228"/>
      <c r="N170" s="229" t="s">
        <v>164</v>
      </c>
      <c r="O170" s="227"/>
      <c r="P170" s="227"/>
      <c r="Q170" s="227"/>
      <c r="R170" s="229" t="s">
        <v>163</v>
      </c>
      <c r="S170" s="227"/>
      <c r="T170" s="227"/>
      <c r="U170" s="227"/>
      <c r="V170" s="227"/>
      <c r="W170" s="227"/>
      <c r="X170" s="227"/>
      <c r="Y170" s="228"/>
      <c r="Z170" s="222"/>
    </row>
    <row r="171" spans="1:26" ht="20.100000000000001" customHeight="1" x14ac:dyDescent="0.15">
      <c r="A171" s="158"/>
      <c r="B171" s="158"/>
      <c r="C171" s="177"/>
      <c r="D171" s="222"/>
      <c r="E171" s="230" t="s">
        <v>161</v>
      </c>
      <c r="F171" s="231"/>
      <c r="G171" s="231"/>
      <c r="H171" s="232"/>
      <c r="I171" s="52"/>
      <c r="J171" s="44"/>
      <c r="K171" s="44"/>
      <c r="L171" s="44"/>
      <c r="M171" s="45"/>
      <c r="N171" s="52"/>
      <c r="O171" s="44"/>
      <c r="P171" s="44"/>
      <c r="Q171" s="45"/>
      <c r="R171" s="233">
        <f>SUM(I171:Q171)</f>
        <v>0</v>
      </c>
      <c r="S171" s="234"/>
      <c r="T171" s="234"/>
      <c r="U171" s="234"/>
      <c r="V171" s="234"/>
      <c r="W171" s="234"/>
      <c r="X171" s="234"/>
      <c r="Y171" s="235"/>
      <c r="Z171" s="222"/>
    </row>
    <row r="172" spans="1:26" ht="20.100000000000001" customHeight="1" x14ac:dyDescent="0.15">
      <c r="A172" s="158"/>
      <c r="B172" s="158"/>
      <c r="C172" s="177"/>
      <c r="D172" s="222"/>
      <c r="E172" s="236" t="s">
        <v>85</v>
      </c>
      <c r="F172" s="237"/>
      <c r="G172" s="237"/>
      <c r="H172" s="238"/>
      <c r="I172" s="119"/>
      <c r="J172" s="38"/>
      <c r="K172" s="38"/>
      <c r="L172" s="38"/>
      <c r="M172" s="39"/>
      <c r="N172" s="119"/>
      <c r="O172" s="38"/>
      <c r="P172" s="38"/>
      <c r="Q172" s="39"/>
      <c r="R172" s="239">
        <f t="shared" ref="R172:R174" si="0">SUM(I172:Q172)</f>
        <v>0</v>
      </c>
      <c r="S172" s="240"/>
      <c r="T172" s="240"/>
      <c r="U172" s="240"/>
      <c r="V172" s="240"/>
      <c r="W172" s="240"/>
      <c r="X172" s="240"/>
      <c r="Y172" s="241"/>
      <c r="Z172" s="222"/>
    </row>
    <row r="173" spans="1:26" ht="20.100000000000001" customHeight="1" x14ac:dyDescent="0.15">
      <c r="A173" s="158"/>
      <c r="B173" s="158"/>
      <c r="C173" s="177"/>
      <c r="D173" s="222"/>
      <c r="E173" s="236" t="s">
        <v>231</v>
      </c>
      <c r="F173" s="237"/>
      <c r="G173" s="237"/>
      <c r="H173" s="238"/>
      <c r="I173" s="119"/>
      <c r="J173" s="38"/>
      <c r="K173" s="38"/>
      <c r="L173" s="38"/>
      <c r="M173" s="39"/>
      <c r="N173" s="119"/>
      <c r="O173" s="38"/>
      <c r="P173" s="38"/>
      <c r="Q173" s="39"/>
      <c r="R173" s="239">
        <f t="shared" si="0"/>
        <v>0</v>
      </c>
      <c r="S173" s="240"/>
      <c r="T173" s="240"/>
      <c r="U173" s="240"/>
      <c r="V173" s="240"/>
      <c r="W173" s="240"/>
      <c r="X173" s="240"/>
      <c r="Y173" s="241"/>
      <c r="Z173" s="222"/>
    </row>
    <row r="174" spans="1:26" ht="20.100000000000001" customHeight="1" thickBot="1" x14ac:dyDescent="0.2">
      <c r="A174" s="158"/>
      <c r="B174" s="158"/>
      <c r="C174" s="177"/>
      <c r="D174" s="222"/>
      <c r="E174" s="236" t="s">
        <v>162</v>
      </c>
      <c r="F174" s="237"/>
      <c r="G174" s="237"/>
      <c r="H174" s="238"/>
      <c r="I174" s="132"/>
      <c r="J174" s="41"/>
      <c r="K174" s="41"/>
      <c r="L174" s="41"/>
      <c r="M174" s="42"/>
      <c r="N174" s="132"/>
      <c r="O174" s="41"/>
      <c r="P174" s="41"/>
      <c r="Q174" s="42"/>
      <c r="R174" s="242">
        <f t="shared" si="0"/>
        <v>0</v>
      </c>
      <c r="S174" s="243"/>
      <c r="T174" s="243"/>
      <c r="U174" s="243"/>
      <c r="V174" s="243"/>
      <c r="W174" s="243"/>
      <c r="X174" s="243"/>
      <c r="Y174" s="244"/>
      <c r="Z174" s="222"/>
    </row>
    <row r="175" spans="1:26" ht="20.100000000000001" customHeight="1" thickTop="1" x14ac:dyDescent="0.15">
      <c r="A175" s="158"/>
      <c r="B175" s="158"/>
      <c r="C175" s="177"/>
      <c r="E175" s="245" t="s">
        <v>36</v>
      </c>
      <c r="F175" s="246"/>
      <c r="G175" s="246"/>
      <c r="H175" s="247"/>
      <c r="I175" s="248">
        <f>I171+I173+I174</f>
        <v>0</v>
      </c>
      <c r="J175" s="249"/>
      <c r="K175" s="249"/>
      <c r="L175" s="249"/>
      <c r="M175" s="250"/>
      <c r="N175" s="248">
        <f>N171+N173+N174</f>
        <v>0</v>
      </c>
      <c r="O175" s="249"/>
      <c r="P175" s="249"/>
      <c r="Q175" s="250"/>
      <c r="R175" s="248">
        <f>R171+R173+R174</f>
        <v>0</v>
      </c>
      <c r="S175" s="249"/>
      <c r="T175" s="249"/>
      <c r="U175" s="249"/>
      <c r="V175" s="249"/>
      <c r="W175" s="249"/>
      <c r="X175" s="249"/>
      <c r="Y175" s="250"/>
      <c r="Z175" s="222"/>
    </row>
    <row r="176" spans="1:26" ht="20.100000000000001" customHeight="1" x14ac:dyDescent="0.15">
      <c r="A176" s="158"/>
      <c r="B176" s="158"/>
      <c r="C176" s="177"/>
      <c r="D176" s="178"/>
      <c r="E176" s="175"/>
      <c r="F176" s="175"/>
      <c r="G176" s="175"/>
      <c r="H176" s="175"/>
      <c r="I176" s="251"/>
      <c r="J176" s="251"/>
      <c r="K176" s="251"/>
      <c r="L176" s="252"/>
      <c r="M176" s="252"/>
      <c r="N176" s="252"/>
      <c r="O176" s="251"/>
      <c r="P176" s="251"/>
      <c r="Q176" s="251"/>
      <c r="R176" s="251"/>
      <c r="S176" s="251"/>
      <c r="T176" s="251"/>
      <c r="U176" s="251"/>
      <c r="Z176" s="253"/>
    </row>
    <row r="177" spans="1:26" ht="20.100000000000001" customHeight="1" x14ac:dyDescent="0.15">
      <c r="A177" s="158"/>
      <c r="B177" s="158"/>
      <c r="C177" s="177"/>
      <c r="D177" s="178">
        <f>D169+1</f>
        <v>2</v>
      </c>
      <c r="E177" s="175" t="s">
        <v>37</v>
      </c>
      <c r="F177" s="175"/>
      <c r="G177" s="175"/>
      <c r="H177" s="175"/>
      <c r="I177" s="254"/>
      <c r="Z177" s="222"/>
    </row>
    <row r="178" spans="1:26" ht="20.100000000000001" customHeight="1" x14ac:dyDescent="0.15">
      <c r="A178" s="158">
        <f>IF(TRIM($I178)="", 1001, 0)</f>
        <v>1001</v>
      </c>
      <c r="B178" s="158"/>
      <c r="C178" s="177"/>
      <c r="D178" s="178"/>
      <c r="E178" s="175" t="s">
        <v>38</v>
      </c>
      <c r="F178" s="175"/>
      <c r="G178" s="175"/>
      <c r="H178" s="175"/>
      <c r="I178" s="56"/>
      <c r="J178" s="149"/>
      <c r="K178" s="149"/>
      <c r="L178" s="149"/>
      <c r="M178" s="149"/>
      <c r="N178" s="175" t="s">
        <v>22</v>
      </c>
      <c r="O178" s="175"/>
      <c r="P178" s="175"/>
      <c r="Q178" s="175"/>
      <c r="R178" s="255"/>
      <c r="S178" s="175"/>
      <c r="T178" s="175"/>
      <c r="U178" s="175"/>
      <c r="Z178" s="176"/>
    </row>
    <row r="179" spans="1:26" ht="20.100000000000001" customHeight="1" x14ac:dyDescent="0.15">
      <c r="A179" s="158"/>
      <c r="B179" s="158"/>
      <c r="C179" s="177"/>
      <c r="D179" s="178"/>
      <c r="E179" s="175"/>
      <c r="F179" s="175"/>
      <c r="G179" s="175"/>
      <c r="H179" s="175"/>
      <c r="I179" s="256"/>
      <c r="J179" s="251"/>
      <c r="K179" s="251"/>
      <c r="L179" s="252"/>
      <c r="M179" s="252"/>
      <c r="N179" s="252"/>
      <c r="O179" s="251"/>
      <c r="P179" s="251"/>
      <c r="Q179" s="251"/>
      <c r="R179" s="251"/>
      <c r="S179" s="251"/>
      <c r="T179" s="251"/>
      <c r="U179" s="251"/>
      <c r="Z179" s="253"/>
    </row>
    <row r="180" spans="1:26" ht="20.100000000000001" customHeight="1" x14ac:dyDescent="0.15">
      <c r="A180" s="158">
        <f>IF(COUNTBLANK(I181:I184)&gt;0, 1001, 0)</f>
        <v>1001</v>
      </c>
      <c r="B180" s="548"/>
      <c r="C180" s="177"/>
      <c r="D180" s="178">
        <f>D177+1</f>
        <v>3</v>
      </c>
      <c r="E180" s="175" t="s">
        <v>39</v>
      </c>
      <c r="F180" s="175"/>
      <c r="G180" s="175"/>
      <c r="H180" s="175"/>
      <c r="I180" s="254"/>
      <c r="Z180" s="222"/>
    </row>
    <row r="181" spans="1:26" ht="20.100000000000001" customHeight="1" x14ac:dyDescent="0.15">
      <c r="A181" s="158"/>
      <c r="B181" s="158"/>
      <c r="C181" s="177"/>
      <c r="D181" s="178"/>
      <c r="E181" s="257" t="s">
        <v>40</v>
      </c>
      <c r="F181" s="258"/>
      <c r="G181" s="258"/>
      <c r="H181" s="259"/>
      <c r="I181" s="52"/>
      <c r="J181" s="53"/>
      <c r="K181" s="53"/>
      <c r="L181" s="53"/>
      <c r="M181" s="150"/>
      <c r="Z181" s="222"/>
    </row>
    <row r="182" spans="1:26" ht="20.100000000000001" customHeight="1" x14ac:dyDescent="0.15">
      <c r="A182" s="158"/>
      <c r="B182" s="158"/>
      <c r="C182" s="177"/>
      <c r="D182" s="178"/>
      <c r="E182" s="260" t="s">
        <v>41</v>
      </c>
      <c r="F182" s="261"/>
      <c r="G182" s="261"/>
      <c r="H182" s="262"/>
      <c r="I182" s="119"/>
      <c r="J182" s="120"/>
      <c r="K182" s="120"/>
      <c r="L182" s="120"/>
      <c r="M182" s="148"/>
      <c r="U182" s="251"/>
      <c r="Z182" s="253"/>
    </row>
    <row r="183" spans="1:26" ht="20.100000000000001" customHeight="1" x14ac:dyDescent="0.15">
      <c r="A183" s="158"/>
      <c r="B183" s="158"/>
      <c r="C183" s="177"/>
      <c r="D183" s="178"/>
      <c r="E183" s="260" t="s">
        <v>42</v>
      </c>
      <c r="F183" s="261"/>
      <c r="G183" s="261"/>
      <c r="H183" s="262"/>
      <c r="I183" s="119"/>
      <c r="J183" s="120"/>
      <c r="K183" s="120"/>
      <c r="L183" s="120"/>
      <c r="M183" s="148"/>
      <c r="U183" s="251"/>
      <c r="Z183" s="253"/>
    </row>
    <row r="184" spans="1:26" ht="20.100000000000001" customHeight="1" x14ac:dyDescent="0.15">
      <c r="A184" s="158"/>
      <c r="B184" s="158"/>
      <c r="C184" s="177"/>
      <c r="D184" s="178"/>
      <c r="E184" s="263" t="s">
        <v>43</v>
      </c>
      <c r="F184" s="264"/>
      <c r="G184" s="264"/>
      <c r="H184" s="265"/>
      <c r="I184" s="124"/>
      <c r="J184" s="125"/>
      <c r="K184" s="125"/>
      <c r="L184" s="125"/>
      <c r="M184" s="126"/>
      <c r="U184" s="251"/>
      <c r="Z184" s="253"/>
    </row>
    <row r="185" spans="1:26" ht="20.100000000000001" customHeight="1" x14ac:dyDescent="0.15">
      <c r="A185" s="158"/>
      <c r="B185" s="158"/>
      <c r="C185" s="177"/>
      <c r="D185" s="178"/>
      <c r="E185" s="251"/>
      <c r="F185" s="251"/>
      <c r="G185" s="251"/>
      <c r="H185" s="251"/>
      <c r="I185" s="251"/>
      <c r="J185" s="251"/>
      <c r="K185" s="251"/>
      <c r="L185" s="251"/>
      <c r="P185" s="251"/>
      <c r="Q185" s="251"/>
      <c r="R185" s="251"/>
      <c r="U185" s="251"/>
      <c r="Z185" s="253"/>
    </row>
    <row r="186" spans="1:26" ht="20.100000000000001" customHeight="1" x14ac:dyDescent="0.15">
      <c r="A186" s="158"/>
      <c r="B186" s="158"/>
      <c r="C186" s="177"/>
      <c r="D186" s="178">
        <f>D180+1</f>
        <v>4</v>
      </c>
      <c r="E186" s="175" t="s">
        <v>44</v>
      </c>
      <c r="F186" s="175"/>
      <c r="G186" s="175"/>
      <c r="H186" s="175"/>
      <c r="I186" s="254"/>
      <c r="U186" s="251"/>
      <c r="Z186" s="253"/>
    </row>
    <row r="187" spans="1:26" ht="20.100000000000001" customHeight="1" x14ac:dyDescent="0.15">
      <c r="A187" s="158"/>
      <c r="B187" s="158"/>
      <c r="C187" s="177"/>
      <c r="D187" s="178"/>
      <c r="E187" s="215" t="s">
        <v>45</v>
      </c>
      <c r="F187" s="175"/>
      <c r="G187" s="175"/>
      <c r="H187" s="175"/>
      <c r="I187" s="254"/>
      <c r="U187" s="251"/>
      <c r="Z187" s="253"/>
    </row>
    <row r="188" spans="1:26" ht="20.100000000000001" customHeight="1" x14ac:dyDescent="0.15">
      <c r="A188" s="158"/>
      <c r="B188" s="158"/>
      <c r="C188" s="177"/>
      <c r="D188" s="178"/>
      <c r="E188" s="223" t="s">
        <v>65</v>
      </c>
      <c r="F188" s="224"/>
      <c r="G188" s="224"/>
      <c r="H188" s="225"/>
      <c r="I188" s="266" t="str">
        <f>IF(ISERROR(I178/I184),"", ROUND(I178/I184*100,0))</f>
        <v/>
      </c>
      <c r="J188" s="267"/>
      <c r="K188" s="267"/>
      <c r="L188" s="267"/>
      <c r="M188" s="268" t="s">
        <v>46</v>
      </c>
      <c r="N188" s="156" t="s">
        <v>61</v>
      </c>
      <c r="T188" s="251"/>
      <c r="U188" s="251"/>
      <c r="Z188" s="253"/>
    </row>
    <row r="189" spans="1:26" ht="20.100000000000001" customHeight="1" x14ac:dyDescent="0.15">
      <c r="A189" s="158"/>
      <c r="B189" s="158"/>
      <c r="C189" s="177"/>
      <c r="D189" s="178"/>
      <c r="E189" s="223" t="s">
        <v>66</v>
      </c>
      <c r="F189" s="224"/>
      <c r="G189" s="224"/>
      <c r="H189" s="225"/>
      <c r="I189" s="266" t="str">
        <f>IF(ISERROR(I181/I182),"", ROUND(I181/I182*100,0))</f>
        <v/>
      </c>
      <c r="J189" s="267"/>
      <c r="K189" s="267"/>
      <c r="L189" s="267"/>
      <c r="M189" s="268" t="s">
        <v>46</v>
      </c>
      <c r="N189" s="156" t="s">
        <v>62</v>
      </c>
      <c r="T189" s="251"/>
      <c r="U189" s="251"/>
      <c r="Z189" s="253"/>
    </row>
    <row r="190" spans="1:26" ht="20.100000000000001" customHeight="1" x14ac:dyDescent="0.15">
      <c r="A190" s="158"/>
      <c r="B190" s="158"/>
      <c r="C190" s="177"/>
      <c r="D190" s="178"/>
      <c r="E190" s="269" t="s">
        <v>67</v>
      </c>
      <c r="F190" s="270"/>
      <c r="G190" s="270"/>
      <c r="H190" s="271"/>
      <c r="I190" s="266" t="str">
        <f>IF(ISERROR(R175/I183),"", ROUND(R175/I183*100,0))</f>
        <v/>
      </c>
      <c r="J190" s="267"/>
      <c r="K190" s="267"/>
      <c r="L190" s="267"/>
      <c r="M190" s="268" t="s">
        <v>46</v>
      </c>
      <c r="N190" s="156" t="s">
        <v>63</v>
      </c>
      <c r="T190" s="251"/>
      <c r="U190" s="251"/>
      <c r="Z190" s="253"/>
    </row>
    <row r="191" spans="1:26" ht="20.100000000000001" customHeight="1" x14ac:dyDescent="0.15">
      <c r="A191" s="158"/>
      <c r="B191" s="158"/>
      <c r="C191" s="177"/>
      <c r="D191" s="178"/>
      <c r="E191" s="272"/>
      <c r="F191" s="175"/>
      <c r="G191" s="175"/>
      <c r="H191" s="175"/>
      <c r="I191" s="273"/>
      <c r="J191" s="158"/>
      <c r="K191" s="158"/>
      <c r="L191" s="158"/>
      <c r="M191" s="252"/>
      <c r="N191" s="252"/>
      <c r="O191" s="251"/>
      <c r="P191" s="251"/>
      <c r="Q191" s="251"/>
      <c r="R191" s="251"/>
      <c r="S191" s="251"/>
      <c r="T191" s="251"/>
      <c r="U191" s="251"/>
      <c r="Z191" s="253"/>
    </row>
    <row r="192" spans="1:26" ht="20.100000000000001" customHeight="1" x14ac:dyDescent="0.15">
      <c r="A192" s="158"/>
      <c r="B192" s="158"/>
      <c r="C192" s="177"/>
      <c r="D192" s="178">
        <f>D186+1</f>
        <v>5</v>
      </c>
      <c r="E192" s="175" t="s">
        <v>47</v>
      </c>
      <c r="F192" s="175"/>
      <c r="P192" s="274"/>
      <c r="Q192" s="251"/>
      <c r="R192" s="251"/>
      <c r="S192" s="251"/>
      <c r="T192" s="251"/>
      <c r="U192" s="251"/>
      <c r="Z192" s="253"/>
    </row>
    <row r="193" spans="1:26" ht="60" customHeight="1" x14ac:dyDescent="0.15">
      <c r="A193" s="158"/>
      <c r="B193" s="158"/>
      <c r="C193" s="177"/>
      <c r="D193" s="178"/>
      <c r="E193" s="275" t="s">
        <v>79</v>
      </c>
      <c r="F193" s="275"/>
      <c r="G193" s="275"/>
      <c r="H193" s="275"/>
      <c r="I193" s="275"/>
      <c r="J193" s="275"/>
      <c r="K193" s="275"/>
      <c r="L193" s="275"/>
      <c r="M193" s="275"/>
      <c r="N193" s="275"/>
      <c r="O193" s="275"/>
      <c r="P193" s="275"/>
      <c r="Q193" s="275"/>
      <c r="R193" s="275"/>
      <c r="S193" s="275"/>
      <c r="T193" s="275"/>
      <c r="U193" s="275"/>
      <c r="V193" s="275"/>
      <c r="W193" s="275"/>
      <c r="X193" s="275"/>
      <c r="Y193" s="275"/>
      <c r="Z193" s="276"/>
    </row>
    <row r="194" spans="1:26" ht="20.100000000000001" customHeight="1" x14ac:dyDescent="0.15">
      <c r="A194" s="158">
        <f>IF(COUNTIF(K195:K198,"○")&lt;&gt;1, 1001, 0)</f>
        <v>1001</v>
      </c>
      <c r="B194" s="548"/>
      <c r="C194" s="177"/>
      <c r="D194" s="178"/>
      <c r="E194" s="223" t="s">
        <v>48</v>
      </c>
      <c r="F194" s="224"/>
      <c r="G194" s="224"/>
      <c r="H194" s="224"/>
      <c r="I194" s="224"/>
      <c r="J194" s="225"/>
      <c r="K194" s="277" t="s">
        <v>80</v>
      </c>
      <c r="L194" s="278" t="s">
        <v>49</v>
      </c>
      <c r="M194" s="279"/>
      <c r="N194" s="279"/>
      <c r="O194" s="280"/>
      <c r="P194" s="281" t="s">
        <v>50</v>
      </c>
      <c r="Q194" s="282"/>
      <c r="R194" s="283"/>
      <c r="U194" s="202"/>
      <c r="Z194" s="203"/>
    </row>
    <row r="195" spans="1:26" ht="20.100000000000001" customHeight="1" x14ac:dyDescent="0.15">
      <c r="A195" s="158"/>
      <c r="B195" s="158"/>
      <c r="C195" s="177"/>
      <c r="D195" s="284"/>
      <c r="E195" s="285" t="s">
        <v>81</v>
      </c>
      <c r="F195" s="286"/>
      <c r="G195" s="286"/>
      <c r="H195" s="286"/>
      <c r="I195" s="286"/>
      <c r="J195" s="287"/>
      <c r="K195" s="2"/>
      <c r="L195" s="288"/>
      <c r="M195" s="289"/>
      <c r="N195" s="289"/>
      <c r="O195" s="290"/>
      <c r="P195" s="291"/>
      <c r="Q195" s="292"/>
      <c r="R195" s="293"/>
      <c r="U195" s="202"/>
      <c r="Z195" s="203"/>
    </row>
    <row r="196" spans="1:26" ht="20.100000000000001" customHeight="1" x14ac:dyDescent="0.15">
      <c r="A196" s="158">
        <f>IF(AND(K196="○",TRIM($L196)=""), 1001, 0)</f>
        <v>0</v>
      </c>
      <c r="B196" s="158"/>
      <c r="C196" s="177"/>
      <c r="D196" s="284"/>
      <c r="E196" s="294" t="s">
        <v>82</v>
      </c>
      <c r="F196" s="295"/>
      <c r="G196" s="295"/>
      <c r="H196" s="295"/>
      <c r="I196" s="295"/>
      <c r="J196" s="296"/>
      <c r="K196" s="3"/>
      <c r="L196" s="61"/>
      <c r="M196" s="62"/>
      <c r="N196" s="62"/>
      <c r="O196" s="63"/>
      <c r="P196" s="297"/>
      <c r="Q196" s="297"/>
      <c r="R196" s="298"/>
      <c r="U196" s="190"/>
      <c r="Z196" s="186"/>
    </row>
    <row r="197" spans="1:26" ht="20.100000000000001" customHeight="1" x14ac:dyDescent="0.15">
      <c r="A197" s="158">
        <f>IF(AND(K197="○",TRIM($L197)=""), 1001, 0)</f>
        <v>0</v>
      </c>
      <c r="B197" s="158"/>
      <c r="C197" s="177"/>
      <c r="D197" s="284"/>
      <c r="E197" s="294" t="s">
        <v>83</v>
      </c>
      <c r="F197" s="295"/>
      <c r="G197" s="295"/>
      <c r="H197" s="295"/>
      <c r="I197" s="295"/>
      <c r="J197" s="296"/>
      <c r="K197" s="4"/>
      <c r="L197" s="61"/>
      <c r="M197" s="62"/>
      <c r="N197" s="62"/>
      <c r="O197" s="63"/>
      <c r="P197" s="138">
        <v>100</v>
      </c>
      <c r="Q197" s="138"/>
      <c r="R197" s="222" t="s">
        <v>46</v>
      </c>
      <c r="U197" s="190"/>
      <c r="Z197" s="186"/>
    </row>
    <row r="198" spans="1:26" ht="20.100000000000001" customHeight="1" x14ac:dyDescent="0.15">
      <c r="A198" s="158">
        <f>IF(AND(K198="○",OR(TRIM(L198)="",TRIM(P198)="")), 1001, 0)</f>
        <v>0</v>
      </c>
      <c r="B198" s="158"/>
      <c r="C198" s="177"/>
      <c r="D198" s="284"/>
      <c r="E198" s="299" t="s">
        <v>84</v>
      </c>
      <c r="F198" s="300"/>
      <c r="G198" s="300"/>
      <c r="H198" s="300"/>
      <c r="I198" s="300"/>
      <c r="J198" s="301"/>
      <c r="K198" s="139"/>
      <c r="L198" s="61"/>
      <c r="M198" s="62"/>
      <c r="N198" s="62"/>
      <c r="O198" s="63"/>
      <c r="P198" s="64"/>
      <c r="Q198" s="65"/>
      <c r="R198" s="302" t="s">
        <v>46</v>
      </c>
      <c r="U198" s="190"/>
      <c r="Z198" s="186"/>
    </row>
    <row r="199" spans="1:26" ht="20.100000000000001" customHeight="1" x14ac:dyDescent="0.15">
      <c r="A199" s="158"/>
      <c r="B199" s="158"/>
      <c r="C199" s="177"/>
      <c r="D199" s="284"/>
      <c r="E199" s="303"/>
      <c r="F199" s="304"/>
      <c r="G199" s="304"/>
      <c r="H199" s="304"/>
      <c r="I199" s="304"/>
      <c r="J199" s="305"/>
      <c r="K199" s="140"/>
      <c r="L199" s="66"/>
      <c r="M199" s="67"/>
      <c r="N199" s="67"/>
      <c r="O199" s="68"/>
      <c r="P199" s="69"/>
      <c r="Q199" s="70"/>
      <c r="R199" s="306" t="s">
        <v>46</v>
      </c>
      <c r="U199" s="190"/>
      <c r="Z199" s="186"/>
    </row>
    <row r="200" spans="1:26" ht="20.100000000000001" customHeight="1" x14ac:dyDescent="0.15">
      <c r="A200" s="158"/>
      <c r="B200" s="158"/>
      <c r="C200" s="177"/>
      <c r="D200" s="178"/>
      <c r="E200" s="202"/>
      <c r="F200" s="202"/>
      <c r="G200" s="202"/>
      <c r="H200" s="202"/>
      <c r="I200" s="307"/>
      <c r="J200" s="202"/>
      <c r="K200" s="308"/>
      <c r="L200" s="309"/>
      <c r="M200" s="309"/>
      <c r="N200" s="309"/>
      <c r="O200" s="309"/>
      <c r="P200" s="310"/>
      <c r="Q200" s="311"/>
      <c r="U200" s="190"/>
      <c r="Z200" s="186"/>
    </row>
    <row r="201" spans="1:26" ht="20.100000000000001" hidden="1" customHeight="1" x14ac:dyDescent="0.15">
      <c r="A201" s="158"/>
      <c r="B201" s="158"/>
      <c r="C201" s="177"/>
      <c r="D201" s="178"/>
      <c r="E201" s="175"/>
      <c r="F201" s="175"/>
      <c r="G201" s="175"/>
      <c r="H201" s="175"/>
      <c r="I201" s="46"/>
      <c r="J201" s="46"/>
      <c r="K201" s="46"/>
      <c r="L201" s="46"/>
      <c r="M201" s="46"/>
      <c r="N201" s="312"/>
      <c r="O201" s="251"/>
      <c r="P201" s="274"/>
      <c r="Q201" s="251"/>
      <c r="R201" s="251"/>
      <c r="S201" s="251"/>
      <c r="T201" s="251"/>
      <c r="U201" s="251"/>
      <c r="Z201" s="253"/>
    </row>
    <row r="202" spans="1:26" ht="20.100000000000001" hidden="1" customHeight="1" x14ac:dyDescent="0.15">
      <c r="A202" s="158"/>
      <c r="B202" s="158"/>
      <c r="C202" s="177"/>
      <c r="D202" s="178"/>
      <c r="E202" s="175"/>
      <c r="F202" s="175"/>
      <c r="G202" s="175"/>
      <c r="H202" s="175"/>
      <c r="I202" s="205"/>
      <c r="J202" s="182"/>
      <c r="K202" s="190"/>
      <c r="L202" s="190"/>
      <c r="M202" s="190"/>
      <c r="N202" s="190"/>
      <c r="O202" s="313"/>
      <c r="P202" s="190"/>
      <c r="Q202" s="190"/>
      <c r="R202" s="190"/>
      <c r="S202" s="190"/>
      <c r="T202" s="190"/>
      <c r="U202" s="190"/>
      <c r="Z202" s="186"/>
    </row>
    <row r="203" spans="1:26" ht="20.100000000000001" hidden="1" customHeight="1" x14ac:dyDescent="0.15">
      <c r="A203" s="158"/>
      <c r="B203" s="548"/>
      <c r="C203" s="177"/>
      <c r="D203" s="178"/>
      <c r="E203" s="175"/>
      <c r="F203" s="175"/>
      <c r="G203" s="175"/>
      <c r="H203" s="175"/>
      <c r="I203" s="24"/>
      <c r="J203" s="51"/>
      <c r="K203" s="51"/>
      <c r="L203" s="51"/>
      <c r="M203" s="51"/>
      <c r="N203" s="314"/>
      <c r="O203" s="24"/>
      <c r="P203" s="71"/>
      <c r="Q203" s="71"/>
      <c r="R203" s="71"/>
      <c r="S203" s="315"/>
      <c r="T203" s="251"/>
      <c r="U203" s="251"/>
      <c r="Z203" s="253"/>
    </row>
    <row r="204" spans="1:26" ht="20.100000000000001" hidden="1" customHeight="1" x14ac:dyDescent="0.15">
      <c r="A204" s="158"/>
      <c r="B204" s="158"/>
      <c r="C204" s="177"/>
      <c r="D204" s="178"/>
      <c r="E204" s="202"/>
      <c r="F204" s="175"/>
      <c r="G204" s="175"/>
      <c r="H204" s="175"/>
      <c r="I204" s="205"/>
      <c r="J204" s="182"/>
      <c r="K204" s="190"/>
      <c r="L204" s="190"/>
      <c r="M204" s="316"/>
      <c r="N204" s="313"/>
      <c r="O204" s="190"/>
      <c r="P204" s="316"/>
      <c r="Q204" s="190"/>
      <c r="R204" s="190"/>
      <c r="S204" s="190"/>
      <c r="T204" s="190"/>
      <c r="U204" s="190"/>
      <c r="Z204" s="186"/>
    </row>
    <row r="205" spans="1:26" ht="20.100000000000001" hidden="1" customHeight="1" x14ac:dyDescent="0.15">
      <c r="A205" s="158"/>
      <c r="B205" s="158"/>
      <c r="C205" s="177"/>
      <c r="D205" s="178"/>
      <c r="E205" s="199"/>
      <c r="F205" s="175"/>
      <c r="G205" s="175"/>
      <c r="H205" s="175"/>
      <c r="I205" s="24"/>
      <c r="J205" s="46"/>
      <c r="K205" s="46"/>
      <c r="L205" s="46"/>
      <c r="M205" s="46"/>
      <c r="N205" s="252"/>
      <c r="O205" s="251"/>
      <c r="P205" s="274"/>
      <c r="Q205" s="251"/>
      <c r="R205" s="251"/>
      <c r="S205" s="251"/>
      <c r="T205" s="251"/>
      <c r="U205" s="251"/>
      <c r="Z205" s="253"/>
    </row>
    <row r="206" spans="1:26" ht="20.100000000000001" hidden="1" customHeight="1" x14ac:dyDescent="0.15">
      <c r="A206" s="158"/>
      <c r="B206" s="158"/>
      <c r="C206" s="177"/>
      <c r="D206" s="178"/>
      <c r="E206" s="199"/>
      <c r="F206" s="175"/>
      <c r="G206" s="175"/>
      <c r="H206" s="175"/>
      <c r="I206" s="317"/>
      <c r="J206" s="182"/>
      <c r="K206" s="190"/>
      <c r="L206" s="190"/>
      <c r="M206" s="316"/>
      <c r="N206" s="190"/>
      <c r="O206" s="190"/>
      <c r="P206" s="316"/>
      <c r="Q206" s="190"/>
      <c r="R206" s="190"/>
      <c r="S206" s="190"/>
      <c r="T206" s="190"/>
      <c r="U206" s="190"/>
      <c r="Z206" s="186"/>
    </row>
    <row r="207" spans="1:26" ht="20.100000000000001" customHeight="1" x14ac:dyDescent="0.15">
      <c r="A207" s="158">
        <f>IF(TRIM($I207)="", 1001, 0)</f>
        <v>1001</v>
      </c>
      <c r="B207" s="158"/>
      <c r="C207" s="177"/>
      <c r="D207" s="178">
        <v>6</v>
      </c>
      <c r="E207" s="199" t="s">
        <v>9</v>
      </c>
      <c r="F207" s="175"/>
      <c r="G207" s="175"/>
      <c r="H207" s="175"/>
      <c r="I207" s="56"/>
      <c r="J207" s="57"/>
      <c r="K207" s="57"/>
      <c r="L207" s="57"/>
      <c r="M207" s="57"/>
      <c r="N207" s="312" t="s">
        <v>51</v>
      </c>
      <c r="O207" s="251"/>
      <c r="P207" s="274"/>
      <c r="Q207" s="251"/>
      <c r="R207" s="251"/>
      <c r="S207" s="251"/>
      <c r="T207" s="251"/>
      <c r="U207" s="251"/>
      <c r="Z207" s="253"/>
    </row>
    <row r="208" spans="1:26" ht="39.950000000000003" customHeight="1" x14ac:dyDescent="0.15">
      <c r="A208" s="158"/>
      <c r="B208" s="158"/>
      <c r="C208" s="177"/>
      <c r="D208" s="178"/>
      <c r="E208" s="199"/>
      <c r="F208" s="175"/>
      <c r="G208" s="175"/>
      <c r="H208" s="175"/>
      <c r="I208" s="318"/>
      <c r="J208" s="204" t="s">
        <v>96</v>
      </c>
      <c r="K208" s="204"/>
      <c r="L208" s="204"/>
      <c r="M208" s="204"/>
      <c r="N208" s="204"/>
      <c r="O208" s="204"/>
      <c r="P208" s="204"/>
      <c r="Q208" s="204"/>
      <c r="R208" s="204"/>
      <c r="S208" s="204"/>
      <c r="T208" s="204"/>
      <c r="U208" s="204"/>
      <c r="V208" s="204"/>
      <c r="W208" s="204"/>
      <c r="X208" s="204"/>
      <c r="Y208" s="204"/>
      <c r="Z208" s="186"/>
    </row>
    <row r="209" spans="1:27" ht="20.100000000000001" customHeight="1" x14ac:dyDescent="0.15">
      <c r="A209" s="158">
        <f>IF(TRIM($I209)="", 1001, 0)</f>
        <v>1001</v>
      </c>
      <c r="B209" s="158"/>
      <c r="C209" s="177"/>
      <c r="D209" s="178">
        <f>D207+1</f>
        <v>7</v>
      </c>
      <c r="E209" s="156" t="s">
        <v>240</v>
      </c>
      <c r="I209" s="55"/>
      <c r="J209" s="55"/>
      <c r="K209" s="55"/>
      <c r="L209" s="55"/>
      <c r="M209" s="55"/>
      <c r="N209" s="175" t="s">
        <v>241</v>
      </c>
      <c r="O209" s="190"/>
      <c r="P209" s="190"/>
      <c r="Q209" s="190"/>
      <c r="R209" s="190"/>
      <c r="S209" s="190"/>
      <c r="T209" s="190"/>
      <c r="U209" s="190"/>
      <c r="Z209" s="186"/>
    </row>
    <row r="210" spans="1:27" ht="20.100000000000001" hidden="1" customHeight="1" x14ac:dyDescent="0.15">
      <c r="A210" s="158"/>
      <c r="B210" s="158"/>
      <c r="C210" s="177"/>
      <c r="E210" s="257"/>
      <c r="F210" s="258"/>
      <c r="G210" s="258"/>
      <c r="H210" s="259"/>
      <c r="I210" s="58"/>
      <c r="J210" s="59"/>
      <c r="K210" s="59"/>
      <c r="L210" s="59"/>
      <c r="M210" s="60"/>
      <c r="Z210" s="222"/>
    </row>
    <row r="211" spans="1:27" ht="20.100000000000001" hidden="1" customHeight="1" x14ac:dyDescent="0.15">
      <c r="A211" s="158"/>
      <c r="B211" s="158"/>
      <c r="C211" s="177"/>
      <c r="D211" s="178"/>
      <c r="E211" s="260"/>
      <c r="F211" s="261"/>
      <c r="G211" s="261"/>
      <c r="H211" s="262"/>
      <c r="I211" s="119"/>
      <c r="J211" s="127"/>
      <c r="K211" s="127"/>
      <c r="L211" s="127"/>
      <c r="M211" s="128"/>
      <c r="Z211" s="222"/>
    </row>
    <row r="212" spans="1:27" ht="20.100000000000001" hidden="1" customHeight="1" x14ac:dyDescent="0.15">
      <c r="A212" s="158"/>
      <c r="B212" s="158"/>
      <c r="C212" s="177"/>
      <c r="D212" s="178"/>
      <c r="E212" s="260"/>
      <c r="F212" s="261"/>
      <c r="G212" s="261"/>
      <c r="H212" s="262"/>
      <c r="I212" s="119"/>
      <c r="J212" s="127"/>
      <c r="K212" s="127"/>
      <c r="L212" s="127"/>
      <c r="M212" s="128"/>
      <c r="Z212" s="222"/>
    </row>
    <row r="213" spans="1:27" ht="20.100000000000001" hidden="1" customHeight="1" x14ac:dyDescent="0.15">
      <c r="A213" s="158"/>
      <c r="B213" s="158"/>
      <c r="C213" s="177"/>
      <c r="D213" s="178"/>
      <c r="E213" s="260"/>
      <c r="F213" s="261"/>
      <c r="G213" s="261"/>
      <c r="H213" s="262"/>
      <c r="I213" s="239"/>
      <c r="J213" s="319"/>
      <c r="K213" s="319"/>
      <c r="L213" s="319"/>
      <c r="M213" s="320"/>
      <c r="Z213" s="222"/>
    </row>
    <row r="214" spans="1:27" ht="19.5" hidden="1" customHeight="1" x14ac:dyDescent="0.15">
      <c r="A214" s="158"/>
      <c r="B214" s="158"/>
      <c r="C214" s="177"/>
      <c r="D214" s="178"/>
      <c r="E214" s="263"/>
      <c r="F214" s="264"/>
      <c r="G214" s="264"/>
      <c r="H214" s="265"/>
      <c r="I214" s="129"/>
      <c r="J214" s="130"/>
      <c r="K214" s="130"/>
      <c r="L214" s="130"/>
      <c r="M214" s="131"/>
      <c r="Z214" s="222"/>
    </row>
    <row r="215" spans="1:27" ht="20.100000000000001" customHeight="1" x14ac:dyDescent="0.15">
      <c r="A215" s="158"/>
      <c r="B215" s="158"/>
      <c r="C215" s="177"/>
      <c r="D215" s="178"/>
      <c r="E215" s="321"/>
      <c r="F215" s="322"/>
      <c r="G215" s="252"/>
      <c r="H215" s="252"/>
      <c r="I215" s="323"/>
      <c r="J215" s="252"/>
      <c r="K215" s="252"/>
      <c r="Z215" s="222"/>
    </row>
    <row r="216" spans="1:27" ht="20.100000000000001" customHeight="1" x14ac:dyDescent="0.15">
      <c r="A216" s="158">
        <f>IF(AND(I216&lt;&gt;"未登録", I216&lt;&gt;"登録済み"), 1001, 0)</f>
        <v>1001</v>
      </c>
      <c r="B216" s="158"/>
      <c r="C216" s="177"/>
      <c r="D216" s="178">
        <f>D209+1</f>
        <v>8</v>
      </c>
      <c r="E216" s="199" t="s">
        <v>166</v>
      </c>
      <c r="F216" s="175"/>
      <c r="G216" s="175"/>
      <c r="H216" s="175"/>
      <c r="I216" s="46"/>
      <c r="J216" s="47"/>
      <c r="K216" s="47"/>
      <c r="L216" s="47"/>
      <c r="M216" s="47"/>
      <c r="N216" s="252"/>
      <c r="O216" s="251"/>
      <c r="P216" s="274"/>
      <c r="Q216" s="251"/>
      <c r="R216" s="251"/>
      <c r="S216" s="251"/>
      <c r="T216" s="251"/>
      <c r="U216" s="251"/>
      <c r="Z216" s="253"/>
    </row>
    <row r="217" spans="1:27" ht="20.100000000000001" customHeight="1" x14ac:dyDescent="0.15">
      <c r="A217" s="158"/>
      <c r="B217" s="158"/>
      <c r="C217" s="177"/>
      <c r="D217" s="178"/>
      <c r="E217" s="202" t="s">
        <v>167</v>
      </c>
      <c r="F217" s="175"/>
      <c r="G217" s="175"/>
      <c r="H217" s="175"/>
      <c r="I217" s="185"/>
      <c r="J217" s="182" t="s">
        <v>168</v>
      </c>
      <c r="K217" s="190"/>
      <c r="L217" s="190"/>
      <c r="M217" s="316"/>
      <c r="N217" s="190"/>
      <c r="O217" s="190"/>
      <c r="P217" s="316"/>
      <c r="Q217" s="190"/>
      <c r="R217" s="190"/>
      <c r="S217" s="190"/>
      <c r="T217" s="190"/>
      <c r="U217" s="190"/>
      <c r="Z217" s="186"/>
    </row>
    <row r="218" spans="1:27" ht="20.100000000000001" customHeight="1" x14ac:dyDescent="0.15">
      <c r="A218" s="158"/>
      <c r="B218" s="158"/>
      <c r="C218" s="177"/>
      <c r="D218" s="178">
        <f>D216+1</f>
        <v>9</v>
      </c>
      <c r="E218" s="199" t="s">
        <v>233</v>
      </c>
      <c r="F218" s="175"/>
      <c r="G218" s="175"/>
      <c r="H218" s="175"/>
      <c r="I218" s="46"/>
      <c r="J218" s="47"/>
      <c r="K218" s="47"/>
      <c r="L218" s="47"/>
      <c r="M218" s="47"/>
      <c r="N218" s="252"/>
      <c r="O218" s="251"/>
      <c r="P218" s="274"/>
      <c r="Q218" s="251"/>
      <c r="R218" s="251"/>
      <c r="S218" s="251"/>
      <c r="T218" s="251"/>
      <c r="U218" s="251"/>
      <c r="Z218" s="253"/>
      <c r="AA218" s="175"/>
    </row>
    <row r="219" spans="1:27" ht="45" customHeight="1" x14ac:dyDescent="0.15">
      <c r="A219" s="158"/>
      <c r="B219" s="158"/>
      <c r="C219" s="324"/>
      <c r="D219" s="325"/>
      <c r="E219" s="326"/>
      <c r="F219" s="192"/>
      <c r="G219" s="192"/>
      <c r="H219" s="192"/>
      <c r="I219" s="327"/>
      <c r="J219" s="328" t="s">
        <v>234</v>
      </c>
      <c r="K219" s="328"/>
      <c r="L219" s="328"/>
      <c r="M219" s="328"/>
      <c r="N219" s="328"/>
      <c r="O219" s="328"/>
      <c r="P219" s="328"/>
      <c r="Q219" s="328"/>
      <c r="R219" s="328"/>
      <c r="S219" s="328"/>
      <c r="T219" s="328"/>
      <c r="U219" s="328"/>
      <c r="V219" s="328"/>
      <c r="W219" s="328"/>
      <c r="X219" s="328"/>
      <c r="Y219" s="328"/>
      <c r="Z219" s="211"/>
      <c r="AA219" s="175"/>
    </row>
    <row r="220" spans="1:27" ht="20.100000000000001" customHeight="1" x14ac:dyDescent="0.15">
      <c r="A220" s="217"/>
      <c r="B220" s="158"/>
      <c r="C220" s="175"/>
      <c r="D220" s="175"/>
      <c r="E220" s="175"/>
      <c r="F220" s="175"/>
      <c r="G220" s="175"/>
      <c r="H220" s="175"/>
      <c r="I220" s="175"/>
      <c r="J220" s="190"/>
      <c r="K220" s="190"/>
      <c r="L220" s="190"/>
      <c r="M220" s="190"/>
      <c r="N220" s="190"/>
      <c r="O220" s="190"/>
      <c r="P220" s="190"/>
      <c r="Q220" s="190"/>
      <c r="R220" s="190"/>
      <c r="S220" s="190"/>
      <c r="T220" s="190"/>
      <c r="U220" s="190"/>
      <c r="V220" s="190"/>
      <c r="W220" s="190"/>
      <c r="X220" s="190"/>
      <c r="Y220" s="190"/>
      <c r="Z220" s="190"/>
    </row>
    <row r="221" spans="1:27" ht="20.100000000000001" customHeight="1" x14ac:dyDescent="0.15">
      <c r="A221" s="158"/>
      <c r="B221" s="158"/>
      <c r="C221" s="175"/>
      <c r="D221" s="175"/>
      <c r="E221" s="175"/>
      <c r="F221" s="175"/>
      <c r="G221" s="175"/>
      <c r="H221" s="175"/>
      <c r="I221" s="195"/>
      <c r="J221" s="175"/>
      <c r="K221" s="175"/>
      <c r="L221" s="175"/>
    </row>
    <row r="222" spans="1:27" ht="20.100000000000001" customHeight="1" x14ac:dyDescent="0.15">
      <c r="A222" s="158"/>
      <c r="B222" s="158"/>
      <c r="C222" s="168" t="s">
        <v>87</v>
      </c>
      <c r="D222" s="169"/>
      <c r="E222" s="169"/>
      <c r="F222" s="169"/>
      <c r="G222" s="169"/>
      <c r="H222" s="170"/>
    </row>
    <row r="223" spans="1:27" ht="20.100000000000001" customHeight="1" x14ac:dyDescent="0.15">
      <c r="A223" s="158"/>
      <c r="B223" s="158"/>
      <c r="C223" s="171"/>
      <c r="D223" s="172"/>
      <c r="E223" s="172"/>
      <c r="F223" s="172"/>
      <c r="G223" s="172"/>
      <c r="H223" s="172"/>
      <c r="I223" s="213"/>
      <c r="J223" s="173"/>
      <c r="K223" s="173"/>
      <c r="L223" s="173"/>
      <c r="M223" s="173"/>
      <c r="N223" s="173"/>
      <c r="O223" s="173"/>
      <c r="P223" s="173"/>
      <c r="Q223" s="173"/>
      <c r="R223" s="173"/>
      <c r="S223" s="173"/>
      <c r="T223" s="173"/>
      <c r="U223" s="173"/>
      <c r="V223" s="173"/>
      <c r="W223" s="173"/>
      <c r="X223" s="173"/>
      <c r="Y223" s="173"/>
      <c r="Z223" s="174"/>
    </row>
    <row r="224" spans="1:27" ht="20.100000000000001" customHeight="1" x14ac:dyDescent="0.15">
      <c r="A224" s="158"/>
      <c r="B224" s="158"/>
      <c r="C224" s="171"/>
      <c r="D224" s="215" t="s">
        <v>60</v>
      </c>
      <c r="E224" s="198"/>
      <c r="F224" s="198"/>
      <c r="G224" s="198"/>
      <c r="H224" s="198"/>
      <c r="I224" s="198"/>
      <c r="J224" s="198"/>
      <c r="K224" s="198"/>
      <c r="L224" s="198"/>
      <c r="M224" s="198"/>
      <c r="N224" s="198"/>
      <c r="O224" s="198"/>
      <c r="P224" s="198"/>
      <c r="Q224" s="198"/>
      <c r="R224" s="198"/>
      <c r="S224" s="198"/>
      <c r="T224" s="198"/>
      <c r="U224" s="198"/>
      <c r="Z224" s="176"/>
    </row>
    <row r="225" spans="1:27" ht="20.100000000000001" customHeight="1" x14ac:dyDescent="0.15">
      <c r="A225" s="158">
        <f>IF(OR(TRIM($I225)="",TRIM($O225)=""), 1001, 0)</f>
        <v>1001</v>
      </c>
      <c r="B225" s="548"/>
      <c r="C225" s="177"/>
      <c r="D225" s="178">
        <v>1</v>
      </c>
      <c r="E225" s="156" t="s">
        <v>23</v>
      </c>
      <c r="I225" s="24"/>
      <c r="J225" s="51"/>
      <c r="K225" s="51"/>
      <c r="L225" s="51"/>
      <c r="M225" s="51"/>
      <c r="N225" s="329" t="s">
        <v>17</v>
      </c>
      <c r="O225" s="24"/>
      <c r="P225" s="51"/>
      <c r="Q225" s="51"/>
      <c r="R225" s="51"/>
      <c r="S225" s="175" t="s">
        <v>18</v>
      </c>
      <c r="Z225" s="222"/>
      <c r="AA225" s="175"/>
    </row>
    <row r="226" spans="1:27" ht="20.100000000000001" customHeight="1" x14ac:dyDescent="0.15">
      <c r="A226" s="158"/>
      <c r="B226" s="158"/>
      <c r="C226" s="177"/>
      <c r="D226" s="178"/>
      <c r="E226" s="175"/>
      <c r="F226" s="175"/>
      <c r="G226" s="175"/>
      <c r="H226" s="175"/>
      <c r="I226" s="205"/>
      <c r="J226" s="182" t="str">
        <f>日付例 &amp; "　年月日を入力してください。"</f>
        <v>例)2024/4/1、R6/4/1　年月日を入力してください。</v>
      </c>
      <c r="L226" s="190"/>
      <c r="M226" s="190"/>
      <c r="O226" s="313"/>
      <c r="P226" s="190"/>
      <c r="Q226" s="190"/>
      <c r="R226" s="190"/>
      <c r="Z226" s="186"/>
      <c r="AA226" s="190"/>
    </row>
    <row r="227" spans="1:27" ht="20.100000000000001" customHeight="1" x14ac:dyDescent="0.15">
      <c r="A227" s="158">
        <f>IF(OR(TRIM($I227)="",TRIM($O227)=""), 1001, 0)</f>
        <v>1001</v>
      </c>
      <c r="B227" s="548"/>
      <c r="C227" s="177"/>
      <c r="D227" s="178">
        <v>2</v>
      </c>
      <c r="E227" s="156" t="s">
        <v>24</v>
      </c>
      <c r="I227" s="24"/>
      <c r="J227" s="51"/>
      <c r="K227" s="51"/>
      <c r="L227" s="51"/>
      <c r="M227" s="51"/>
      <c r="N227" s="329" t="s">
        <v>17</v>
      </c>
      <c r="O227" s="24"/>
      <c r="P227" s="51"/>
      <c r="Q227" s="51"/>
      <c r="R227" s="51"/>
      <c r="S227" s="175" t="s">
        <v>18</v>
      </c>
      <c r="Z227" s="222"/>
      <c r="AA227" s="175"/>
    </row>
    <row r="228" spans="1:27" ht="30" customHeight="1" x14ac:dyDescent="0.15">
      <c r="A228" s="158"/>
      <c r="B228" s="158"/>
      <c r="C228" s="177"/>
      <c r="D228" s="178"/>
      <c r="E228" s="175"/>
      <c r="F228" s="175"/>
      <c r="G228" s="175"/>
      <c r="H228" s="175"/>
      <c r="I228" s="185"/>
      <c r="J228" s="182" t="str">
        <f>日付例 &amp; "　年月日を入力してください。"</f>
        <v>例)2024/4/1、R6/4/1　年月日を入力してください。</v>
      </c>
      <c r="L228" s="190"/>
      <c r="M228" s="190"/>
      <c r="N228" s="190"/>
      <c r="O228" s="313"/>
      <c r="P228" s="190"/>
      <c r="Q228" s="190"/>
      <c r="R228" s="190"/>
      <c r="S228" s="190"/>
      <c r="T228" s="190"/>
      <c r="U228" s="190"/>
      <c r="Z228" s="186"/>
    </row>
    <row r="229" spans="1:27" ht="30" customHeight="1" x14ac:dyDescent="0.15">
      <c r="A229" s="158">
        <f>IF(COUNTBLANK(K230:K235)+COUNTBLANK(O230:O235)+COUNTBLANK(S230:S235)&gt;0, 1001, 0)</f>
        <v>1001</v>
      </c>
      <c r="B229" s="548"/>
      <c r="C229" s="177"/>
      <c r="D229" s="223" t="s">
        <v>14</v>
      </c>
      <c r="E229" s="224"/>
      <c r="F229" s="224"/>
      <c r="G229" s="224"/>
      <c r="H229" s="224"/>
      <c r="I229" s="224"/>
      <c r="J229" s="225"/>
      <c r="K229" s="330" t="s">
        <v>15</v>
      </c>
      <c r="L229" s="331"/>
      <c r="M229" s="331"/>
      <c r="N229" s="332"/>
      <c r="O229" s="333" t="s">
        <v>16</v>
      </c>
      <c r="P229" s="334"/>
      <c r="Q229" s="334"/>
      <c r="R229" s="335"/>
      <c r="S229" s="336" t="s">
        <v>104</v>
      </c>
      <c r="T229" s="337"/>
      <c r="U229" s="337"/>
      <c r="V229" s="337"/>
      <c r="W229" s="337"/>
      <c r="X229" s="337"/>
      <c r="Y229" s="338"/>
      <c r="Z229" s="176"/>
    </row>
    <row r="230" spans="1:27" ht="20.100000000000001" customHeight="1" x14ac:dyDescent="0.15">
      <c r="A230" s="158"/>
      <c r="B230" s="158"/>
      <c r="C230" s="177"/>
      <c r="D230" s="339">
        <v>3</v>
      </c>
      <c r="E230" s="231" t="s">
        <v>13</v>
      </c>
      <c r="F230" s="231"/>
      <c r="G230" s="231"/>
      <c r="H230" s="231"/>
      <c r="I230" s="231"/>
      <c r="J230" s="232"/>
      <c r="K230" s="52"/>
      <c r="L230" s="53"/>
      <c r="M230" s="53"/>
      <c r="N230" s="54"/>
      <c r="O230" s="43"/>
      <c r="P230" s="146"/>
      <c r="Q230" s="146"/>
      <c r="R230" s="147"/>
      <c r="S230" s="43"/>
      <c r="T230" s="44"/>
      <c r="U230" s="44"/>
      <c r="V230" s="44"/>
      <c r="W230" s="44"/>
      <c r="X230" s="44"/>
      <c r="Y230" s="45"/>
      <c r="Z230" s="176"/>
    </row>
    <row r="231" spans="1:27" ht="20.100000000000001" customHeight="1" x14ac:dyDescent="0.15">
      <c r="A231" s="158"/>
      <c r="B231" s="158"/>
      <c r="C231" s="177"/>
      <c r="D231" s="340">
        <v>4</v>
      </c>
      <c r="E231" s="237" t="s">
        <v>101</v>
      </c>
      <c r="F231" s="237"/>
      <c r="G231" s="237"/>
      <c r="H231" s="237"/>
      <c r="I231" s="237"/>
      <c r="J231" s="238"/>
      <c r="K231" s="119"/>
      <c r="L231" s="120"/>
      <c r="M231" s="120"/>
      <c r="N231" s="121"/>
      <c r="O231" s="37"/>
      <c r="P231" s="117"/>
      <c r="Q231" s="117"/>
      <c r="R231" s="118"/>
      <c r="S231" s="37"/>
      <c r="T231" s="38"/>
      <c r="U231" s="38"/>
      <c r="V231" s="38"/>
      <c r="W231" s="38"/>
      <c r="X231" s="38"/>
      <c r="Y231" s="39"/>
      <c r="Z231" s="176"/>
    </row>
    <row r="232" spans="1:27" ht="20.100000000000001" customHeight="1" x14ac:dyDescent="0.15">
      <c r="A232" s="158"/>
      <c r="B232" s="158"/>
      <c r="C232" s="177"/>
      <c r="D232" s="340">
        <v>5</v>
      </c>
      <c r="E232" s="237" t="s">
        <v>102</v>
      </c>
      <c r="F232" s="237"/>
      <c r="G232" s="237"/>
      <c r="H232" s="237"/>
      <c r="I232" s="237"/>
      <c r="J232" s="238"/>
      <c r="K232" s="119"/>
      <c r="L232" s="120"/>
      <c r="M232" s="120"/>
      <c r="N232" s="121"/>
      <c r="O232" s="37"/>
      <c r="P232" s="117"/>
      <c r="Q232" s="117"/>
      <c r="R232" s="118"/>
      <c r="S232" s="37"/>
      <c r="T232" s="38"/>
      <c r="U232" s="38"/>
      <c r="V232" s="38"/>
      <c r="W232" s="38"/>
      <c r="X232" s="38"/>
      <c r="Y232" s="39"/>
      <c r="Z232" s="176"/>
    </row>
    <row r="233" spans="1:27" ht="20.100000000000001" customHeight="1" x14ac:dyDescent="0.15">
      <c r="A233" s="158"/>
      <c r="B233" s="158"/>
      <c r="C233" s="177"/>
      <c r="D233" s="340">
        <v>6</v>
      </c>
      <c r="E233" s="237" t="s">
        <v>100</v>
      </c>
      <c r="F233" s="237"/>
      <c r="G233" s="237"/>
      <c r="H233" s="237"/>
      <c r="I233" s="237"/>
      <c r="J233" s="238"/>
      <c r="K233" s="119"/>
      <c r="L233" s="120"/>
      <c r="M233" s="120"/>
      <c r="N233" s="121"/>
      <c r="O233" s="37"/>
      <c r="P233" s="117"/>
      <c r="Q233" s="117"/>
      <c r="R233" s="118"/>
      <c r="S233" s="37"/>
      <c r="T233" s="38"/>
      <c r="U233" s="38"/>
      <c r="V233" s="38"/>
      <c r="W233" s="38"/>
      <c r="X233" s="38"/>
      <c r="Y233" s="39"/>
      <c r="Z233" s="176"/>
    </row>
    <row r="234" spans="1:27" ht="20.100000000000001" customHeight="1" x14ac:dyDescent="0.15">
      <c r="A234" s="158"/>
      <c r="B234" s="158"/>
      <c r="C234" s="177"/>
      <c r="D234" s="340">
        <v>7</v>
      </c>
      <c r="E234" s="237" t="s">
        <v>103</v>
      </c>
      <c r="F234" s="237"/>
      <c r="G234" s="237"/>
      <c r="H234" s="237"/>
      <c r="I234" s="237"/>
      <c r="J234" s="238"/>
      <c r="K234" s="119"/>
      <c r="L234" s="120"/>
      <c r="M234" s="120"/>
      <c r="N234" s="121"/>
      <c r="O234" s="37"/>
      <c r="P234" s="117"/>
      <c r="Q234" s="117"/>
      <c r="R234" s="118"/>
      <c r="S234" s="37"/>
      <c r="T234" s="38"/>
      <c r="U234" s="38"/>
      <c r="V234" s="38"/>
      <c r="W234" s="38"/>
      <c r="X234" s="38"/>
      <c r="Y234" s="39"/>
      <c r="Z234" s="176"/>
    </row>
    <row r="235" spans="1:27" ht="20.100000000000001" customHeight="1" thickBot="1" x14ac:dyDescent="0.2">
      <c r="A235" s="158"/>
      <c r="B235" s="158"/>
      <c r="C235" s="177"/>
      <c r="D235" s="341">
        <v>8</v>
      </c>
      <c r="E235" s="237" t="s">
        <v>32</v>
      </c>
      <c r="F235" s="237"/>
      <c r="G235" s="237"/>
      <c r="H235" s="237"/>
      <c r="I235" s="237"/>
      <c r="J235" s="238"/>
      <c r="K235" s="132"/>
      <c r="L235" s="133"/>
      <c r="M235" s="133"/>
      <c r="N235" s="134"/>
      <c r="O235" s="40"/>
      <c r="P235" s="141"/>
      <c r="Q235" s="141"/>
      <c r="R235" s="142"/>
      <c r="S235" s="40"/>
      <c r="T235" s="41"/>
      <c r="U235" s="41"/>
      <c r="V235" s="41"/>
      <c r="W235" s="41"/>
      <c r="X235" s="41"/>
      <c r="Y235" s="42"/>
      <c r="Z235" s="176"/>
    </row>
    <row r="236" spans="1:27" ht="20.100000000000001" customHeight="1" thickTop="1" x14ac:dyDescent="0.15">
      <c r="A236" s="158"/>
      <c r="B236" s="158"/>
      <c r="C236" s="177"/>
      <c r="D236" s="342" t="s">
        <v>52</v>
      </c>
      <c r="E236" s="343"/>
      <c r="F236" s="343"/>
      <c r="G236" s="343"/>
      <c r="H236" s="343"/>
      <c r="I236" s="343"/>
      <c r="J236" s="344"/>
      <c r="K236" s="248">
        <f>SUM(K230:N235)</f>
        <v>0</v>
      </c>
      <c r="L236" s="345"/>
      <c r="M236" s="345"/>
      <c r="N236" s="346"/>
      <c r="O236" s="347">
        <f>SUM(O230:R235)</f>
        <v>0</v>
      </c>
      <c r="P236" s="345"/>
      <c r="Q236" s="345"/>
      <c r="R236" s="346"/>
      <c r="S236" s="347">
        <f>SUM(S230:Y235)</f>
        <v>0</v>
      </c>
      <c r="T236" s="249"/>
      <c r="U236" s="249"/>
      <c r="V236" s="249"/>
      <c r="W236" s="249"/>
      <c r="X236" s="249"/>
      <c r="Y236" s="250"/>
      <c r="Z236" s="176"/>
    </row>
    <row r="237" spans="1:27" ht="20.100000000000001" customHeight="1" x14ac:dyDescent="0.15">
      <c r="A237" s="158"/>
      <c r="B237" s="158"/>
      <c r="C237" s="177"/>
      <c r="D237" s="348"/>
      <c r="E237" s="349"/>
      <c r="F237" s="349"/>
      <c r="G237" s="349"/>
      <c r="H237" s="349"/>
      <c r="I237" s="349"/>
      <c r="J237" s="349"/>
      <c r="K237" s="350"/>
      <c r="L237" s="190"/>
      <c r="M237" s="190"/>
      <c r="N237" s="190"/>
      <c r="O237" s="350"/>
      <c r="P237" s="190"/>
      <c r="Q237" s="190"/>
      <c r="R237" s="190"/>
      <c r="S237" s="350"/>
      <c r="T237" s="190"/>
      <c r="U237" s="190"/>
      <c r="Z237" s="176"/>
    </row>
    <row r="238" spans="1:27" ht="20.100000000000001" customHeight="1" x14ac:dyDescent="0.15">
      <c r="A238" s="158"/>
      <c r="B238" s="158"/>
      <c r="C238" s="191"/>
      <c r="D238" s="192"/>
      <c r="E238" s="192"/>
      <c r="F238" s="192"/>
      <c r="G238" s="192"/>
      <c r="H238" s="192"/>
      <c r="I238" s="192"/>
      <c r="J238" s="193"/>
      <c r="K238" s="193"/>
      <c r="L238" s="193"/>
      <c r="M238" s="193"/>
      <c r="N238" s="193"/>
      <c r="O238" s="193"/>
      <c r="P238" s="193"/>
      <c r="Q238" s="193"/>
      <c r="R238" s="193"/>
      <c r="S238" s="193"/>
      <c r="T238" s="193"/>
      <c r="U238" s="193"/>
      <c r="V238" s="193"/>
      <c r="W238" s="193"/>
      <c r="X238" s="193"/>
      <c r="Y238" s="193"/>
      <c r="Z238" s="194"/>
    </row>
    <row r="239" spans="1:27" ht="20.100000000000001" customHeight="1" x14ac:dyDescent="0.15">
      <c r="A239" s="158"/>
      <c r="B239" s="158"/>
      <c r="C239" s="175"/>
      <c r="D239" s="175"/>
      <c r="E239" s="175"/>
      <c r="F239" s="175"/>
      <c r="G239" s="175"/>
      <c r="H239" s="175"/>
      <c r="I239" s="175"/>
      <c r="J239" s="190"/>
      <c r="K239" s="190"/>
      <c r="L239" s="190"/>
      <c r="M239" s="190"/>
      <c r="N239" s="190"/>
      <c r="O239" s="190"/>
      <c r="P239" s="190"/>
      <c r="Q239" s="190"/>
      <c r="R239" s="190"/>
      <c r="S239" s="190"/>
      <c r="T239" s="190"/>
      <c r="U239" s="190"/>
      <c r="V239" s="190"/>
      <c r="W239" s="190"/>
      <c r="X239" s="190"/>
      <c r="Y239" s="190"/>
      <c r="Z239" s="175"/>
    </row>
    <row r="240" spans="1:27" ht="20.100000000000001" customHeight="1" x14ac:dyDescent="0.15">
      <c r="A240" s="158"/>
      <c r="B240" s="158"/>
      <c r="C240" s="175"/>
      <c r="D240" s="175"/>
      <c r="E240" s="175"/>
      <c r="F240" s="175"/>
      <c r="G240" s="175"/>
      <c r="H240" s="175"/>
      <c r="I240" s="175"/>
      <c r="J240" s="190"/>
      <c r="K240" s="190"/>
      <c r="L240" s="190"/>
      <c r="M240" s="190"/>
      <c r="N240" s="190"/>
      <c r="O240" s="190"/>
      <c r="P240" s="190"/>
      <c r="Q240" s="190"/>
      <c r="R240" s="190"/>
      <c r="S240" s="190"/>
      <c r="T240" s="190"/>
      <c r="U240" s="190"/>
      <c r="V240" s="190"/>
      <c r="Z240" s="190"/>
    </row>
    <row r="241" spans="1:26" ht="20.100000000000001" customHeight="1" x14ac:dyDescent="0.15">
      <c r="A241" s="158"/>
      <c r="B241" s="158"/>
      <c r="C241" s="168" t="s">
        <v>88</v>
      </c>
      <c r="D241" s="169"/>
      <c r="E241" s="169"/>
      <c r="F241" s="169"/>
      <c r="G241" s="169"/>
      <c r="H241" s="170"/>
    </row>
    <row r="242" spans="1:26" ht="20.100000000000001" customHeight="1" x14ac:dyDescent="0.15">
      <c r="A242" s="158"/>
      <c r="B242" s="158"/>
      <c r="C242" s="183"/>
      <c r="D242" s="175"/>
      <c r="E242" s="175"/>
      <c r="F242" s="175"/>
      <c r="G242" s="175"/>
      <c r="H242" s="175"/>
      <c r="I242" s="173"/>
      <c r="J242" s="173"/>
      <c r="K242" s="173"/>
      <c r="L242" s="173"/>
      <c r="M242" s="173"/>
      <c r="N242" s="173"/>
      <c r="O242" s="173"/>
      <c r="P242" s="173"/>
      <c r="Q242" s="173"/>
      <c r="R242" s="173"/>
      <c r="S242" s="173"/>
      <c r="T242" s="173"/>
      <c r="U242" s="173"/>
      <c r="V242" s="173"/>
      <c r="W242" s="173"/>
      <c r="X242" s="173"/>
      <c r="Y242" s="173"/>
      <c r="Z242" s="174"/>
    </row>
    <row r="243" spans="1:26" ht="15.75" hidden="1" customHeight="1" x14ac:dyDescent="0.15">
      <c r="A243" s="158"/>
      <c r="B243" s="158"/>
      <c r="C243" s="183"/>
      <c r="D243" s="351"/>
      <c r="E243" s="351"/>
      <c r="F243" s="351"/>
      <c r="G243" s="351"/>
      <c r="H243" s="351"/>
      <c r="I243" s="351"/>
      <c r="J243" s="351"/>
      <c r="K243" s="351"/>
      <c r="L243" s="351"/>
      <c r="M243" s="351"/>
      <c r="N243" s="351"/>
      <c r="O243" s="351"/>
      <c r="P243" s="351"/>
      <c r="Q243" s="351"/>
      <c r="R243" s="351"/>
      <c r="S243" s="351"/>
      <c r="T243" s="351"/>
      <c r="U243" s="351"/>
      <c r="V243" s="352"/>
      <c r="Z243" s="352"/>
    </row>
    <row r="244" spans="1:26" ht="20.100000000000001" customHeight="1" x14ac:dyDescent="0.15">
      <c r="A244" s="158"/>
      <c r="B244" s="158"/>
      <c r="C244" s="171"/>
      <c r="D244" s="353" t="s">
        <v>58</v>
      </c>
      <c r="E244" s="354"/>
      <c r="F244" s="354"/>
      <c r="G244" s="354"/>
      <c r="H244" s="354"/>
      <c r="I244" s="355"/>
      <c r="J244" s="354"/>
      <c r="K244" s="354"/>
      <c r="L244" s="354"/>
      <c r="M244" s="356"/>
      <c r="N244" s="357" t="s">
        <v>59</v>
      </c>
      <c r="O244" s="358"/>
      <c r="P244" s="359"/>
      <c r="Z244" s="222"/>
    </row>
    <row r="245" spans="1:26" ht="20.100000000000001" customHeight="1" x14ac:dyDescent="0.15">
      <c r="A245" s="158">
        <f>IF(TRIM($N245)="", 1001, 0)</f>
        <v>0</v>
      </c>
      <c r="B245" s="158"/>
      <c r="C245" s="171"/>
      <c r="D245" s="360">
        <v>1</v>
      </c>
      <c r="E245" s="361" t="s">
        <v>105</v>
      </c>
      <c r="F245" s="362"/>
      <c r="G245" s="362"/>
      <c r="H245" s="362"/>
      <c r="I245" s="362"/>
      <c r="J245" s="362"/>
      <c r="K245" s="362"/>
      <c r="L245" s="362"/>
      <c r="M245" s="363"/>
      <c r="N245" s="143">
        <v>0</v>
      </c>
      <c r="O245" s="144"/>
      <c r="P245" s="364" t="s">
        <v>25</v>
      </c>
      <c r="Z245" s="222"/>
    </row>
    <row r="246" spans="1:26" ht="20.100000000000001" customHeight="1" x14ac:dyDescent="0.15">
      <c r="A246" s="158">
        <f>IF(TRIM($N246)="", 1001, 0)</f>
        <v>0</v>
      </c>
      <c r="B246" s="158"/>
      <c r="C246" s="171"/>
      <c r="D246" s="365">
        <f>D245+1</f>
        <v>2</v>
      </c>
      <c r="E246" s="366" t="s">
        <v>106</v>
      </c>
      <c r="F246" s="367"/>
      <c r="G246" s="367"/>
      <c r="H246" s="367"/>
      <c r="I246" s="367"/>
      <c r="J246" s="367"/>
      <c r="K246" s="367"/>
      <c r="L246" s="367"/>
      <c r="M246" s="368"/>
      <c r="N246" s="122">
        <v>0</v>
      </c>
      <c r="O246" s="145"/>
      <c r="P246" s="369" t="s">
        <v>25</v>
      </c>
      <c r="Z246" s="222"/>
    </row>
    <row r="247" spans="1:26" ht="20.100000000000001" customHeight="1" x14ac:dyDescent="0.15">
      <c r="A247" s="158">
        <f>IF(TRIM($N247)="", 1001, 0)</f>
        <v>0</v>
      </c>
      <c r="B247" s="158"/>
      <c r="C247" s="171"/>
      <c r="D247" s="365">
        <f t="shared" ref="D247:D274" si="1">D246+1</f>
        <v>3</v>
      </c>
      <c r="E247" s="366" t="s">
        <v>107</v>
      </c>
      <c r="F247" s="367"/>
      <c r="G247" s="367"/>
      <c r="H247" s="367"/>
      <c r="I247" s="367"/>
      <c r="J247" s="367"/>
      <c r="K247" s="367"/>
      <c r="L247" s="367"/>
      <c r="M247" s="368"/>
      <c r="N247" s="122">
        <v>0</v>
      </c>
      <c r="O247" s="123"/>
      <c r="P247" s="369" t="s">
        <v>25</v>
      </c>
      <c r="Z247" s="222"/>
    </row>
    <row r="248" spans="1:26" ht="20.100000000000001" customHeight="1" x14ac:dyDescent="0.15">
      <c r="A248" s="158">
        <f>IF(TRIM($N248)="", 1001, 0)</f>
        <v>0</v>
      </c>
      <c r="B248" s="158"/>
      <c r="C248" s="171"/>
      <c r="D248" s="365">
        <f t="shared" si="1"/>
        <v>4</v>
      </c>
      <c r="E248" s="366" t="s">
        <v>108</v>
      </c>
      <c r="F248" s="367"/>
      <c r="G248" s="367"/>
      <c r="H248" s="367"/>
      <c r="I248" s="367"/>
      <c r="J248" s="367"/>
      <c r="K248" s="367"/>
      <c r="L248" s="367"/>
      <c r="M248" s="368"/>
      <c r="N248" s="122">
        <v>0</v>
      </c>
      <c r="O248" s="123"/>
      <c r="P248" s="369" t="s">
        <v>25</v>
      </c>
      <c r="Z248" s="222"/>
    </row>
    <row r="249" spans="1:26" ht="20.100000000000001" customHeight="1" x14ac:dyDescent="0.15">
      <c r="A249" s="158">
        <f>IF(TRIM($N249)="", 1001, 0)</f>
        <v>0</v>
      </c>
      <c r="B249" s="158"/>
      <c r="C249" s="171"/>
      <c r="D249" s="365">
        <f t="shared" si="1"/>
        <v>5</v>
      </c>
      <c r="E249" s="366" t="s">
        <v>109</v>
      </c>
      <c r="F249" s="367"/>
      <c r="G249" s="367"/>
      <c r="H249" s="367"/>
      <c r="I249" s="367"/>
      <c r="J249" s="367"/>
      <c r="K249" s="367"/>
      <c r="L249" s="367"/>
      <c r="M249" s="368"/>
      <c r="N249" s="122">
        <v>0</v>
      </c>
      <c r="O249" s="123"/>
      <c r="P249" s="369" t="s">
        <v>25</v>
      </c>
      <c r="Z249" s="222"/>
    </row>
    <row r="250" spans="1:26" ht="20.100000000000001" customHeight="1" x14ac:dyDescent="0.15">
      <c r="A250" s="158">
        <f>IF(TRIM($N250)="", 1001, 0)</f>
        <v>0</v>
      </c>
      <c r="B250" s="158"/>
      <c r="C250" s="171"/>
      <c r="D250" s="365">
        <f t="shared" si="1"/>
        <v>6</v>
      </c>
      <c r="E250" s="366" t="s">
        <v>110</v>
      </c>
      <c r="F250" s="367"/>
      <c r="G250" s="367"/>
      <c r="H250" s="367"/>
      <c r="I250" s="367"/>
      <c r="J250" s="367"/>
      <c r="K250" s="367"/>
      <c r="L250" s="367"/>
      <c r="M250" s="368"/>
      <c r="N250" s="122">
        <v>0</v>
      </c>
      <c r="O250" s="137"/>
      <c r="P250" s="369" t="s">
        <v>25</v>
      </c>
      <c r="S250" s="254"/>
      <c r="Z250" s="222"/>
    </row>
    <row r="251" spans="1:26" ht="20.100000000000001" customHeight="1" x14ac:dyDescent="0.15">
      <c r="A251" s="158">
        <f>IF(TRIM($N251)="", 1001, 0)</f>
        <v>0</v>
      </c>
      <c r="B251" s="158"/>
      <c r="C251" s="171"/>
      <c r="D251" s="365">
        <f t="shared" si="1"/>
        <v>7</v>
      </c>
      <c r="E251" s="366" t="s">
        <v>111</v>
      </c>
      <c r="F251" s="367"/>
      <c r="G251" s="367"/>
      <c r="H251" s="367"/>
      <c r="I251" s="367"/>
      <c r="J251" s="367"/>
      <c r="K251" s="367"/>
      <c r="L251" s="367"/>
      <c r="M251" s="368"/>
      <c r="N251" s="122">
        <v>0</v>
      </c>
      <c r="O251" s="137"/>
      <c r="P251" s="369" t="s">
        <v>25</v>
      </c>
      <c r="S251" s="254"/>
      <c r="Z251" s="222"/>
    </row>
    <row r="252" spans="1:26" ht="20.100000000000001" customHeight="1" x14ac:dyDescent="0.15">
      <c r="A252" s="158">
        <f>IF(TRIM($N252)="", 1001, 0)</f>
        <v>0</v>
      </c>
      <c r="B252" s="158"/>
      <c r="C252" s="171"/>
      <c r="D252" s="365">
        <f t="shared" si="1"/>
        <v>8</v>
      </c>
      <c r="E252" s="366" t="s">
        <v>112</v>
      </c>
      <c r="F252" s="367"/>
      <c r="G252" s="367"/>
      <c r="H252" s="367"/>
      <c r="I252" s="367"/>
      <c r="J252" s="367"/>
      <c r="K252" s="367"/>
      <c r="L252" s="367"/>
      <c r="M252" s="368"/>
      <c r="N252" s="122">
        <v>0</v>
      </c>
      <c r="O252" s="137"/>
      <c r="P252" s="369" t="s">
        <v>25</v>
      </c>
      <c r="S252" s="254"/>
      <c r="Z252" s="222"/>
    </row>
    <row r="253" spans="1:26" ht="20.100000000000001" customHeight="1" x14ac:dyDescent="0.15">
      <c r="A253" s="158">
        <f>IF(TRIM($N253)="", 1001, 0)</f>
        <v>0</v>
      </c>
      <c r="B253" s="158"/>
      <c r="C253" s="171"/>
      <c r="D253" s="365">
        <f t="shared" si="1"/>
        <v>9</v>
      </c>
      <c r="E253" s="366" t="s">
        <v>113</v>
      </c>
      <c r="F253" s="367"/>
      <c r="G253" s="367"/>
      <c r="H253" s="367"/>
      <c r="I253" s="367"/>
      <c r="J253" s="367"/>
      <c r="K253" s="367"/>
      <c r="L253" s="367"/>
      <c r="M253" s="368"/>
      <c r="N253" s="122">
        <v>0</v>
      </c>
      <c r="O253" s="137"/>
      <c r="P253" s="369" t="s">
        <v>25</v>
      </c>
      <c r="S253" s="254"/>
      <c r="Z253" s="222"/>
    </row>
    <row r="254" spans="1:26" ht="20.100000000000001" customHeight="1" x14ac:dyDescent="0.15">
      <c r="A254" s="158">
        <f>IF(TRIM($N254)="", 1001, 0)</f>
        <v>0</v>
      </c>
      <c r="B254" s="158"/>
      <c r="C254" s="171"/>
      <c r="D254" s="365">
        <f t="shared" si="1"/>
        <v>10</v>
      </c>
      <c r="E254" s="366" t="s">
        <v>114</v>
      </c>
      <c r="F254" s="367"/>
      <c r="G254" s="367"/>
      <c r="H254" s="367"/>
      <c r="I254" s="367"/>
      <c r="J254" s="367"/>
      <c r="K254" s="367"/>
      <c r="L254" s="367"/>
      <c r="M254" s="368"/>
      <c r="N254" s="122">
        <v>0</v>
      </c>
      <c r="O254" s="137"/>
      <c r="P254" s="369" t="s">
        <v>25</v>
      </c>
      <c r="S254" s="254"/>
      <c r="Z254" s="222"/>
    </row>
    <row r="255" spans="1:26" ht="20.100000000000001" customHeight="1" x14ac:dyDescent="0.15">
      <c r="A255" s="158">
        <f>IF(TRIM($N255)="", 1001, 0)</f>
        <v>0</v>
      </c>
      <c r="B255" s="158"/>
      <c r="C255" s="171"/>
      <c r="D255" s="365">
        <f t="shared" si="1"/>
        <v>11</v>
      </c>
      <c r="E255" s="366" t="s">
        <v>115</v>
      </c>
      <c r="F255" s="367"/>
      <c r="G255" s="367"/>
      <c r="H255" s="367"/>
      <c r="I255" s="367"/>
      <c r="J255" s="367"/>
      <c r="K255" s="367"/>
      <c r="L255" s="367"/>
      <c r="M255" s="368"/>
      <c r="N255" s="122">
        <v>0</v>
      </c>
      <c r="O255" s="137"/>
      <c r="P255" s="369" t="s">
        <v>25</v>
      </c>
      <c r="S255" s="254"/>
      <c r="Z255" s="222"/>
    </row>
    <row r="256" spans="1:26" ht="20.100000000000001" customHeight="1" x14ac:dyDescent="0.15">
      <c r="A256" s="158">
        <f>IF(TRIM($N256)="", 1001, 0)</f>
        <v>0</v>
      </c>
      <c r="B256" s="158"/>
      <c r="C256" s="171"/>
      <c r="D256" s="365">
        <f t="shared" si="1"/>
        <v>12</v>
      </c>
      <c r="E256" s="366" t="s">
        <v>116</v>
      </c>
      <c r="F256" s="367"/>
      <c r="G256" s="367"/>
      <c r="H256" s="367"/>
      <c r="I256" s="367"/>
      <c r="J256" s="367"/>
      <c r="K256" s="367"/>
      <c r="L256" s="367"/>
      <c r="M256" s="368"/>
      <c r="N256" s="122">
        <v>0</v>
      </c>
      <c r="O256" s="137"/>
      <c r="P256" s="369" t="s">
        <v>25</v>
      </c>
      <c r="S256" s="254"/>
      <c r="Z256" s="222"/>
    </row>
    <row r="257" spans="1:26" ht="20.100000000000001" customHeight="1" x14ac:dyDescent="0.15">
      <c r="A257" s="158">
        <f>IF(TRIM($N257)="", 1001, 0)</f>
        <v>0</v>
      </c>
      <c r="B257" s="158"/>
      <c r="C257" s="171"/>
      <c r="D257" s="365">
        <f t="shared" si="1"/>
        <v>13</v>
      </c>
      <c r="E257" s="366" t="s">
        <v>117</v>
      </c>
      <c r="F257" s="367"/>
      <c r="G257" s="367"/>
      <c r="H257" s="367"/>
      <c r="I257" s="367"/>
      <c r="J257" s="367"/>
      <c r="K257" s="367"/>
      <c r="L257" s="367"/>
      <c r="M257" s="368"/>
      <c r="N257" s="122">
        <v>0</v>
      </c>
      <c r="O257" s="123"/>
      <c r="P257" s="369" t="s">
        <v>25</v>
      </c>
      <c r="Z257" s="222"/>
    </row>
    <row r="258" spans="1:26" ht="20.100000000000001" customHeight="1" x14ac:dyDescent="0.15">
      <c r="A258" s="158">
        <f>IF(TRIM($N258)="", 1001, 0)</f>
        <v>0</v>
      </c>
      <c r="B258" s="158"/>
      <c r="C258" s="171"/>
      <c r="D258" s="365">
        <f t="shared" si="1"/>
        <v>14</v>
      </c>
      <c r="E258" s="370" t="s">
        <v>118</v>
      </c>
      <c r="F258" s="366" t="s">
        <v>119</v>
      </c>
      <c r="G258" s="367"/>
      <c r="H258" s="367"/>
      <c r="I258" s="367"/>
      <c r="J258" s="367"/>
      <c r="K258" s="367"/>
      <c r="L258" s="367"/>
      <c r="M258" s="368"/>
      <c r="N258" s="122">
        <v>0</v>
      </c>
      <c r="O258" s="123"/>
      <c r="P258" s="369" t="s">
        <v>25</v>
      </c>
      <c r="Z258" s="222"/>
    </row>
    <row r="259" spans="1:26" ht="20.100000000000001" customHeight="1" x14ac:dyDescent="0.15">
      <c r="A259" s="158">
        <f>IF(TRIM($N259)="", 1001, 0)</f>
        <v>0</v>
      </c>
      <c r="B259" s="158"/>
      <c r="C259" s="171"/>
      <c r="D259" s="365">
        <f t="shared" si="1"/>
        <v>15</v>
      </c>
      <c r="E259" s="371"/>
      <c r="F259" s="366" t="s">
        <v>120</v>
      </c>
      <c r="G259" s="367"/>
      <c r="H259" s="367"/>
      <c r="I259" s="367"/>
      <c r="J259" s="367"/>
      <c r="K259" s="367"/>
      <c r="L259" s="367"/>
      <c r="M259" s="368"/>
      <c r="N259" s="122">
        <v>0</v>
      </c>
      <c r="O259" s="123"/>
      <c r="P259" s="369" t="s">
        <v>25</v>
      </c>
      <c r="Z259" s="222"/>
    </row>
    <row r="260" spans="1:26" ht="20.100000000000001" customHeight="1" x14ac:dyDescent="0.15">
      <c r="A260" s="158">
        <f>IF(TRIM($N260)="", 1001, 0)</f>
        <v>0</v>
      </c>
      <c r="B260" s="158"/>
      <c r="C260" s="171"/>
      <c r="D260" s="365">
        <f t="shared" si="1"/>
        <v>16</v>
      </c>
      <c r="E260" s="371"/>
      <c r="F260" s="366" t="s">
        <v>121</v>
      </c>
      <c r="G260" s="367"/>
      <c r="H260" s="367"/>
      <c r="I260" s="367"/>
      <c r="J260" s="367"/>
      <c r="K260" s="367"/>
      <c r="L260" s="367"/>
      <c r="M260" s="368"/>
      <c r="N260" s="122">
        <v>0</v>
      </c>
      <c r="O260" s="123"/>
      <c r="P260" s="369" t="s">
        <v>25</v>
      </c>
      <c r="Z260" s="222"/>
    </row>
    <row r="261" spans="1:26" ht="20.100000000000001" customHeight="1" x14ac:dyDescent="0.15">
      <c r="A261" s="158">
        <f>IF(TRIM($N261)="", 1001, 0)</f>
        <v>0</v>
      </c>
      <c r="B261" s="158"/>
      <c r="C261" s="171"/>
      <c r="D261" s="365">
        <f t="shared" si="1"/>
        <v>17</v>
      </c>
      <c r="E261" s="371"/>
      <c r="F261" s="366" t="s">
        <v>122</v>
      </c>
      <c r="G261" s="367"/>
      <c r="H261" s="367"/>
      <c r="I261" s="367"/>
      <c r="J261" s="367"/>
      <c r="K261" s="367"/>
      <c r="L261" s="367"/>
      <c r="M261" s="368"/>
      <c r="N261" s="122">
        <v>0</v>
      </c>
      <c r="O261" s="123"/>
      <c r="P261" s="369" t="s">
        <v>25</v>
      </c>
      <c r="Z261" s="222"/>
    </row>
    <row r="262" spans="1:26" ht="20.100000000000001" customHeight="1" x14ac:dyDescent="0.15">
      <c r="A262" s="158">
        <f>IF(TRIM($N262)="", 1001, 0)</f>
        <v>0</v>
      </c>
      <c r="B262" s="158"/>
      <c r="C262" s="171"/>
      <c r="D262" s="365">
        <f t="shared" si="1"/>
        <v>18</v>
      </c>
      <c r="E262" s="371"/>
      <c r="F262" s="366" t="s">
        <v>123</v>
      </c>
      <c r="G262" s="367"/>
      <c r="H262" s="367"/>
      <c r="I262" s="367"/>
      <c r="J262" s="367"/>
      <c r="K262" s="367"/>
      <c r="L262" s="367"/>
      <c r="M262" s="368"/>
      <c r="N262" s="122">
        <v>0</v>
      </c>
      <c r="O262" s="123"/>
      <c r="P262" s="369" t="s">
        <v>25</v>
      </c>
      <c r="Z262" s="222"/>
    </row>
    <row r="263" spans="1:26" ht="20.100000000000001" customHeight="1" x14ac:dyDescent="0.15">
      <c r="A263" s="158">
        <f>IF(TRIM($N263)="", 1001, 0)</f>
        <v>0</v>
      </c>
      <c r="B263" s="158"/>
      <c r="C263" s="171"/>
      <c r="D263" s="365">
        <f t="shared" si="1"/>
        <v>19</v>
      </c>
      <c r="E263" s="371"/>
      <c r="F263" s="366" t="s">
        <v>124</v>
      </c>
      <c r="G263" s="367"/>
      <c r="H263" s="367"/>
      <c r="I263" s="367"/>
      <c r="J263" s="367"/>
      <c r="K263" s="367"/>
      <c r="L263" s="367"/>
      <c r="M263" s="368"/>
      <c r="N263" s="122">
        <v>0</v>
      </c>
      <c r="O263" s="123"/>
      <c r="P263" s="369" t="s">
        <v>25</v>
      </c>
      <c r="Z263" s="222"/>
    </row>
    <row r="264" spans="1:26" ht="20.100000000000001" customHeight="1" x14ac:dyDescent="0.15">
      <c r="A264" s="158">
        <f>IF(TRIM($N264)="", 1001, 0)</f>
        <v>0</v>
      </c>
      <c r="B264" s="158"/>
      <c r="C264" s="171"/>
      <c r="D264" s="365">
        <f t="shared" si="1"/>
        <v>20</v>
      </c>
      <c r="E264" s="371"/>
      <c r="F264" s="366" t="s">
        <v>125</v>
      </c>
      <c r="G264" s="367"/>
      <c r="H264" s="367"/>
      <c r="I264" s="367"/>
      <c r="J264" s="367"/>
      <c r="K264" s="367"/>
      <c r="L264" s="367"/>
      <c r="M264" s="368"/>
      <c r="N264" s="122">
        <v>0</v>
      </c>
      <c r="O264" s="123"/>
      <c r="P264" s="369" t="s">
        <v>25</v>
      </c>
      <c r="Z264" s="222"/>
    </row>
    <row r="265" spans="1:26" ht="20.100000000000001" customHeight="1" x14ac:dyDescent="0.15">
      <c r="A265" s="158">
        <f>IF(TRIM($N265)="", 1001, 0)</f>
        <v>0</v>
      </c>
      <c r="B265" s="158"/>
      <c r="C265" s="171"/>
      <c r="D265" s="365">
        <f t="shared" si="1"/>
        <v>21</v>
      </c>
      <c r="E265" s="371"/>
      <c r="F265" s="366" t="s">
        <v>126</v>
      </c>
      <c r="G265" s="367"/>
      <c r="H265" s="367"/>
      <c r="I265" s="367"/>
      <c r="J265" s="367"/>
      <c r="K265" s="367"/>
      <c r="L265" s="367"/>
      <c r="M265" s="368"/>
      <c r="N265" s="122">
        <v>0</v>
      </c>
      <c r="O265" s="123"/>
      <c r="P265" s="369" t="s">
        <v>25</v>
      </c>
      <c r="U265" s="254"/>
      <c r="Z265" s="222"/>
    </row>
    <row r="266" spans="1:26" ht="20.100000000000001" customHeight="1" x14ac:dyDescent="0.15">
      <c r="A266" s="158">
        <f>IF(TRIM($N266)="", 1001, 0)</f>
        <v>0</v>
      </c>
      <c r="B266" s="158"/>
      <c r="C266" s="171"/>
      <c r="D266" s="365">
        <f t="shared" si="1"/>
        <v>22</v>
      </c>
      <c r="E266" s="371"/>
      <c r="F266" s="366" t="s">
        <v>127</v>
      </c>
      <c r="G266" s="367"/>
      <c r="H266" s="367"/>
      <c r="I266" s="367"/>
      <c r="J266" s="367"/>
      <c r="K266" s="367"/>
      <c r="L266" s="367"/>
      <c r="M266" s="368"/>
      <c r="N266" s="122">
        <v>0</v>
      </c>
      <c r="O266" s="123"/>
      <c r="P266" s="369" t="s">
        <v>25</v>
      </c>
      <c r="U266" s="254"/>
      <c r="Z266" s="222"/>
    </row>
    <row r="267" spans="1:26" ht="20.100000000000001" customHeight="1" x14ac:dyDescent="0.15">
      <c r="A267" s="158">
        <f>IF(TRIM($N267)="", 1001, 0)</f>
        <v>0</v>
      </c>
      <c r="B267" s="158"/>
      <c r="C267" s="171"/>
      <c r="D267" s="365">
        <f t="shared" si="1"/>
        <v>23</v>
      </c>
      <c r="E267" s="372"/>
      <c r="F267" s="366" t="s">
        <v>128</v>
      </c>
      <c r="G267" s="367"/>
      <c r="H267" s="367"/>
      <c r="I267" s="367"/>
      <c r="J267" s="367"/>
      <c r="K267" s="367"/>
      <c r="L267" s="367"/>
      <c r="M267" s="368"/>
      <c r="N267" s="122">
        <v>0</v>
      </c>
      <c r="O267" s="123"/>
      <c r="P267" s="369" t="s">
        <v>25</v>
      </c>
      <c r="U267" s="254"/>
      <c r="Z267" s="222"/>
    </row>
    <row r="268" spans="1:26" ht="20.100000000000001" customHeight="1" x14ac:dyDescent="0.15">
      <c r="A268" s="158">
        <f>IF(TRIM($N268)="", 1001, 0)</f>
        <v>0</v>
      </c>
      <c r="B268" s="158"/>
      <c r="C268" s="171"/>
      <c r="D268" s="365">
        <f t="shared" si="1"/>
        <v>24</v>
      </c>
      <c r="E268" s="366" t="s">
        <v>129</v>
      </c>
      <c r="F268" s="367"/>
      <c r="G268" s="367"/>
      <c r="H268" s="367"/>
      <c r="I268" s="367"/>
      <c r="J268" s="367"/>
      <c r="K268" s="367"/>
      <c r="L268" s="367"/>
      <c r="M268" s="368"/>
      <c r="N268" s="122">
        <v>0</v>
      </c>
      <c r="O268" s="123"/>
      <c r="P268" s="369" t="s">
        <v>25</v>
      </c>
      <c r="U268" s="254"/>
      <c r="Z268" s="222"/>
    </row>
    <row r="269" spans="1:26" ht="20.100000000000001" customHeight="1" x14ac:dyDescent="0.15">
      <c r="A269" s="158">
        <f>IF(TRIM($N269)="", 1001, 0)</f>
        <v>0</v>
      </c>
      <c r="B269" s="158"/>
      <c r="C269" s="171"/>
      <c r="D269" s="365">
        <f t="shared" si="1"/>
        <v>25</v>
      </c>
      <c r="E269" s="366" t="s">
        <v>130</v>
      </c>
      <c r="F269" s="367"/>
      <c r="G269" s="367"/>
      <c r="H269" s="367"/>
      <c r="I269" s="367"/>
      <c r="J269" s="367"/>
      <c r="K269" s="367"/>
      <c r="L269" s="367"/>
      <c r="M269" s="368"/>
      <c r="N269" s="122">
        <v>0</v>
      </c>
      <c r="O269" s="123"/>
      <c r="P269" s="369" t="s">
        <v>25</v>
      </c>
      <c r="U269" s="254"/>
      <c r="Z269" s="222"/>
    </row>
    <row r="270" spans="1:26" ht="20.100000000000001" customHeight="1" x14ac:dyDescent="0.15">
      <c r="A270" s="158">
        <f>IF(TRIM($N270)="", 1001, 0)</f>
        <v>0</v>
      </c>
      <c r="B270" s="158"/>
      <c r="C270" s="171"/>
      <c r="D270" s="365">
        <f t="shared" si="1"/>
        <v>26</v>
      </c>
      <c r="E270" s="366" t="s">
        <v>131</v>
      </c>
      <c r="F270" s="367"/>
      <c r="G270" s="367"/>
      <c r="H270" s="367"/>
      <c r="I270" s="367"/>
      <c r="J270" s="367"/>
      <c r="K270" s="367"/>
      <c r="L270" s="367"/>
      <c r="M270" s="368"/>
      <c r="N270" s="122">
        <v>0</v>
      </c>
      <c r="O270" s="123"/>
      <c r="P270" s="369" t="s">
        <v>25</v>
      </c>
      <c r="U270" s="254"/>
      <c r="Z270" s="222"/>
    </row>
    <row r="271" spans="1:26" ht="20.100000000000001" customHeight="1" x14ac:dyDescent="0.15">
      <c r="A271" s="158">
        <f>IF(TRIM($N271)="", 1001, 0)</f>
        <v>0</v>
      </c>
      <c r="B271" s="158"/>
      <c r="C271" s="171"/>
      <c r="D271" s="365">
        <f t="shared" si="1"/>
        <v>27</v>
      </c>
      <c r="E271" s="366" t="s">
        <v>132</v>
      </c>
      <c r="F271" s="367"/>
      <c r="G271" s="367"/>
      <c r="H271" s="367"/>
      <c r="I271" s="367"/>
      <c r="J271" s="367"/>
      <c r="K271" s="367"/>
      <c r="L271" s="367"/>
      <c r="M271" s="368"/>
      <c r="N271" s="122">
        <v>0</v>
      </c>
      <c r="O271" s="123"/>
      <c r="P271" s="369" t="s">
        <v>25</v>
      </c>
      <c r="U271" s="254"/>
      <c r="Z271" s="222"/>
    </row>
    <row r="272" spans="1:26" ht="20.100000000000001" customHeight="1" x14ac:dyDescent="0.15">
      <c r="A272" s="158">
        <f>IF(TRIM($N272)="", 1001, 0)</f>
        <v>0</v>
      </c>
      <c r="B272" s="158"/>
      <c r="C272" s="171"/>
      <c r="D272" s="365">
        <f t="shared" si="1"/>
        <v>28</v>
      </c>
      <c r="E272" s="366" t="s">
        <v>133</v>
      </c>
      <c r="F272" s="367"/>
      <c r="G272" s="367"/>
      <c r="H272" s="367"/>
      <c r="I272" s="367"/>
      <c r="J272" s="367"/>
      <c r="K272" s="367"/>
      <c r="L272" s="367"/>
      <c r="M272" s="368"/>
      <c r="N272" s="122">
        <v>0</v>
      </c>
      <c r="O272" s="123"/>
      <c r="P272" s="369" t="s">
        <v>25</v>
      </c>
      <c r="U272" s="254"/>
      <c r="Z272" s="222"/>
    </row>
    <row r="273" spans="1:27" ht="20.100000000000001" customHeight="1" x14ac:dyDescent="0.15">
      <c r="A273" s="158">
        <f>IF(TRIM($N273)="", 1001, 0)</f>
        <v>0</v>
      </c>
      <c r="B273" s="158"/>
      <c r="C273" s="171"/>
      <c r="D273" s="365">
        <f t="shared" si="1"/>
        <v>29</v>
      </c>
      <c r="E273" s="366" t="s">
        <v>134</v>
      </c>
      <c r="F273" s="367"/>
      <c r="G273" s="367"/>
      <c r="H273" s="367"/>
      <c r="I273" s="367"/>
      <c r="J273" s="367"/>
      <c r="K273" s="367"/>
      <c r="L273" s="367"/>
      <c r="M273" s="368"/>
      <c r="N273" s="122">
        <v>0</v>
      </c>
      <c r="O273" s="123"/>
      <c r="P273" s="369" t="s">
        <v>25</v>
      </c>
      <c r="U273" s="254"/>
      <c r="Z273" s="222"/>
    </row>
    <row r="274" spans="1:27" ht="20.100000000000001" customHeight="1" x14ac:dyDescent="0.15">
      <c r="A274" s="158">
        <f>IF(TRIM($N274)="", 1001, 0)</f>
        <v>0</v>
      </c>
      <c r="B274" s="158"/>
      <c r="C274" s="373"/>
      <c r="D274" s="374">
        <f t="shared" si="1"/>
        <v>30</v>
      </c>
      <c r="E274" s="375" t="s">
        <v>135</v>
      </c>
      <c r="F274" s="376"/>
      <c r="G274" s="376"/>
      <c r="H274" s="376"/>
      <c r="I274" s="376"/>
      <c r="J274" s="376"/>
      <c r="K274" s="376"/>
      <c r="L274" s="376"/>
      <c r="M274" s="377"/>
      <c r="N274" s="135">
        <v>0</v>
      </c>
      <c r="O274" s="136"/>
      <c r="P274" s="378" t="s">
        <v>25</v>
      </c>
      <c r="U274" s="254"/>
      <c r="Z274" s="222"/>
    </row>
    <row r="275" spans="1:27" ht="20.100000000000001" customHeight="1" x14ac:dyDescent="0.15">
      <c r="A275" s="158"/>
      <c r="B275" s="158"/>
      <c r="C275" s="183"/>
      <c r="D275" s="379"/>
      <c r="E275" s="380"/>
      <c r="F275" s="151"/>
      <c r="G275" s="151"/>
      <c r="H275" s="151"/>
      <c r="I275" s="151"/>
      <c r="J275" s="151"/>
      <c r="K275" s="381"/>
      <c r="L275" s="151"/>
      <c r="M275" s="151"/>
      <c r="N275" s="381"/>
      <c r="O275" s="151"/>
      <c r="P275" s="151"/>
      <c r="T275" s="382"/>
      <c r="U275" s="254"/>
      <c r="Z275" s="222"/>
    </row>
    <row r="276" spans="1:27" ht="20.100000000000001" customHeight="1" x14ac:dyDescent="0.15">
      <c r="A276" s="158"/>
      <c r="B276" s="158"/>
      <c r="C276" s="191"/>
      <c r="D276" s="192"/>
      <c r="E276" s="192"/>
      <c r="F276" s="192"/>
      <c r="G276" s="192"/>
      <c r="H276" s="192"/>
      <c r="I276" s="192"/>
      <c r="J276" s="192"/>
      <c r="K276" s="383"/>
      <c r="L276" s="192"/>
      <c r="M276" s="192"/>
      <c r="N276" s="192"/>
      <c r="O276" s="192"/>
      <c r="P276" s="192"/>
      <c r="Q276" s="192"/>
      <c r="R276" s="192"/>
      <c r="S276" s="193"/>
      <c r="T276" s="193"/>
      <c r="U276" s="384"/>
      <c r="V276" s="384"/>
      <c r="W276" s="384"/>
      <c r="X276" s="384"/>
      <c r="Y276" s="384"/>
      <c r="Z276" s="211"/>
    </row>
    <row r="277" spans="1:27" ht="20.100000000000001" customHeight="1" x14ac:dyDescent="0.15">
      <c r="A277" s="158"/>
      <c r="B277" s="158"/>
      <c r="C277" s="175"/>
      <c r="D277" s="175"/>
      <c r="E277" s="175"/>
      <c r="F277" s="175"/>
      <c r="G277" s="175"/>
      <c r="H277" s="175"/>
      <c r="I277" s="175"/>
      <c r="J277" s="190"/>
      <c r="K277" s="350"/>
      <c r="L277" s="190"/>
      <c r="M277" s="190"/>
      <c r="N277" s="190"/>
      <c r="O277" s="190"/>
      <c r="P277" s="190"/>
      <c r="Q277" s="190"/>
      <c r="R277" s="190"/>
      <c r="S277" s="190"/>
      <c r="T277" s="190"/>
      <c r="U277" s="350"/>
      <c r="V277" s="350"/>
      <c r="W277" s="350"/>
      <c r="X277" s="350"/>
      <c r="Y277" s="350"/>
      <c r="Z277" s="190"/>
    </row>
    <row r="278" spans="1:27" ht="20.100000000000001" customHeight="1" x14ac:dyDescent="0.15">
      <c r="A278" s="158"/>
      <c r="B278" s="158"/>
      <c r="C278" s="175"/>
      <c r="D278" s="175"/>
      <c r="E278" s="175"/>
      <c r="F278" s="175"/>
      <c r="G278" s="175"/>
      <c r="H278" s="175"/>
      <c r="I278" s="175"/>
      <c r="J278" s="190"/>
      <c r="K278" s="350"/>
      <c r="L278" s="175"/>
      <c r="M278" s="175"/>
      <c r="N278" s="175"/>
      <c r="O278" s="175"/>
      <c r="P278" s="175"/>
      <c r="Q278" s="175"/>
      <c r="R278" s="175"/>
      <c r="S278" s="175"/>
      <c r="T278" s="175"/>
      <c r="U278" s="385"/>
      <c r="V278" s="175"/>
      <c r="Z278" s="175"/>
    </row>
    <row r="279" spans="1:27" ht="20.100000000000001" customHeight="1" x14ac:dyDescent="0.15">
      <c r="A279" s="158"/>
      <c r="B279" s="158"/>
      <c r="C279" s="168" t="s">
        <v>90</v>
      </c>
      <c r="D279" s="169"/>
      <c r="E279" s="169"/>
      <c r="F279" s="169"/>
      <c r="G279" s="169"/>
      <c r="H279" s="169"/>
      <c r="I279" s="170"/>
      <c r="K279" s="254"/>
      <c r="U279" s="254"/>
      <c r="V279" s="254"/>
      <c r="W279" s="254"/>
      <c r="X279" s="254"/>
      <c r="Y279" s="254"/>
    </row>
    <row r="280" spans="1:27" ht="20.100000000000001" customHeight="1" x14ac:dyDescent="0.15">
      <c r="A280" s="158"/>
      <c r="B280" s="158"/>
      <c r="C280" s="171"/>
      <c r="D280" s="172"/>
      <c r="E280" s="172"/>
      <c r="F280" s="172"/>
      <c r="G280" s="172"/>
      <c r="H280" s="172"/>
      <c r="I280" s="172"/>
      <c r="J280" s="173"/>
      <c r="K280" s="386"/>
      <c r="L280" s="173"/>
      <c r="M280" s="173"/>
      <c r="N280" s="173"/>
      <c r="O280" s="173"/>
      <c r="P280" s="173"/>
      <c r="Q280" s="173"/>
      <c r="R280" s="173"/>
      <c r="S280" s="173"/>
      <c r="T280" s="173"/>
      <c r="U280" s="386"/>
      <c r="V280" s="386"/>
      <c r="W280" s="386"/>
      <c r="X280" s="386"/>
      <c r="Y280" s="386"/>
      <c r="Z280" s="174"/>
    </row>
    <row r="281" spans="1:27" ht="15.75" hidden="1" customHeight="1" x14ac:dyDescent="0.15">
      <c r="A281" s="158"/>
      <c r="B281" s="158"/>
      <c r="C281" s="171"/>
      <c r="D281" s="172"/>
      <c r="E281" s="172"/>
      <c r="F281" s="172"/>
      <c r="G281" s="172"/>
      <c r="H281" s="172"/>
      <c r="I281" s="172"/>
      <c r="J281" s="175"/>
      <c r="K281" s="385"/>
      <c r="L281" s="175"/>
      <c r="M281" s="175"/>
      <c r="N281" s="175"/>
      <c r="O281" s="175"/>
      <c r="P281" s="175"/>
      <c r="Q281" s="175"/>
      <c r="R281" s="175"/>
      <c r="S281" s="175"/>
      <c r="T281" s="175"/>
      <c r="U281" s="385"/>
      <c r="V281" s="176"/>
      <c r="Z281" s="176"/>
    </row>
    <row r="282" spans="1:27" ht="20.100000000000001" customHeight="1" x14ac:dyDescent="0.15">
      <c r="A282" s="158"/>
      <c r="B282" s="158"/>
      <c r="C282" s="171"/>
      <c r="D282" s="178">
        <v>1</v>
      </c>
      <c r="E282" s="387" t="s">
        <v>199</v>
      </c>
      <c r="F282" s="387"/>
      <c r="G282" s="387"/>
      <c r="H282" s="387"/>
      <c r="I282" s="46"/>
      <c r="J282" s="46"/>
      <c r="K282" s="46"/>
      <c r="L282" s="46"/>
      <c r="M282" s="46"/>
      <c r="N282" s="388"/>
      <c r="O282" s="388"/>
      <c r="P282" s="388"/>
      <c r="Q282" s="388"/>
      <c r="R282" s="388"/>
      <c r="S282" s="388"/>
      <c r="T282" s="388"/>
      <c r="U282" s="388"/>
      <c r="V282" s="351"/>
      <c r="X282" s="351"/>
      <c r="Z282" s="352"/>
      <c r="AA282" s="351"/>
    </row>
    <row r="283" spans="1:27" ht="20.100000000000001" customHeight="1" x14ac:dyDescent="0.15">
      <c r="A283" s="158"/>
      <c r="B283" s="158"/>
      <c r="C283" s="171"/>
      <c r="D283" s="178"/>
      <c r="E283" s="389"/>
      <c r="F283" s="389"/>
      <c r="G283" s="389"/>
      <c r="H283" s="389"/>
      <c r="I283" s="185"/>
      <c r="J283" s="390" t="s">
        <v>200</v>
      </c>
      <c r="K283" s="391"/>
      <c r="L283" s="391"/>
      <c r="M283" s="391"/>
      <c r="N283" s="391"/>
      <c r="O283" s="391"/>
      <c r="P283" s="391"/>
      <c r="Q283" s="391"/>
      <c r="R283" s="391"/>
      <c r="S283" s="391"/>
      <c r="T283" s="391"/>
      <c r="U283" s="391"/>
      <c r="V283" s="351"/>
      <c r="X283" s="391"/>
      <c r="Z283" s="392"/>
      <c r="AA283" s="391"/>
    </row>
    <row r="284" spans="1:27" ht="20.100000000000001" hidden="1" customHeight="1" x14ac:dyDescent="0.15">
      <c r="A284" s="158"/>
      <c r="B284" s="158"/>
      <c r="C284" s="171"/>
      <c r="D284" s="178">
        <v>2</v>
      </c>
      <c r="E284" s="387" t="s">
        <v>201</v>
      </c>
      <c r="F284" s="387"/>
      <c r="G284" s="387"/>
      <c r="H284" s="387"/>
      <c r="I284" s="46"/>
      <c r="J284" s="46"/>
      <c r="K284" s="46"/>
      <c r="L284" s="46"/>
      <c r="M284" s="46"/>
      <c r="N284" s="190"/>
      <c r="O284" s="190"/>
      <c r="P284" s="190"/>
      <c r="Q284" s="190"/>
      <c r="R284" s="190"/>
      <c r="S284" s="190"/>
      <c r="T284" s="190"/>
      <c r="U284" s="190"/>
      <c r="V284" s="351"/>
      <c r="X284" s="190"/>
      <c r="Z284" s="186"/>
      <c r="AA284" s="190"/>
    </row>
    <row r="285" spans="1:27" ht="20.100000000000001" hidden="1" customHeight="1" x14ac:dyDescent="0.15">
      <c r="A285" s="158"/>
      <c r="B285" s="158"/>
      <c r="C285" s="171"/>
      <c r="D285" s="178"/>
      <c r="E285" s="389"/>
      <c r="F285" s="389"/>
      <c r="G285" s="389"/>
      <c r="H285" s="389"/>
      <c r="I285" s="393"/>
      <c r="J285" s="390" t="s">
        <v>202</v>
      </c>
      <c r="K285" s="391"/>
      <c r="L285" s="391"/>
      <c r="M285" s="391"/>
      <c r="N285" s="391"/>
      <c r="O285" s="391"/>
      <c r="P285" s="391"/>
      <c r="Q285" s="391"/>
      <c r="R285" s="391"/>
      <c r="S285" s="391"/>
      <c r="T285" s="391"/>
      <c r="U285" s="391"/>
      <c r="V285" s="351"/>
      <c r="X285" s="391"/>
      <c r="Z285" s="392"/>
      <c r="AA285" s="391"/>
    </row>
    <row r="286" spans="1:27" ht="20.100000000000001" hidden="1" customHeight="1" x14ac:dyDescent="0.15">
      <c r="A286" s="158"/>
      <c r="B286" s="158"/>
      <c r="C286" s="171"/>
      <c r="D286" s="178"/>
      <c r="E286" s="387"/>
      <c r="F286" s="387"/>
      <c r="G286" s="387"/>
      <c r="H286" s="387"/>
      <c r="I286" s="1"/>
      <c r="J286" s="190"/>
      <c r="K286" s="190"/>
      <c r="L286" s="190"/>
      <c r="M286" s="190"/>
      <c r="N286" s="190"/>
      <c r="O286" s="190"/>
      <c r="P286" s="190"/>
      <c r="Q286" s="190"/>
      <c r="R286" s="190"/>
      <c r="S286" s="190"/>
      <c r="T286" s="190"/>
      <c r="U286" s="190"/>
      <c r="V286" s="351"/>
      <c r="X286" s="190"/>
      <c r="Z286" s="186"/>
      <c r="AA286" s="190"/>
    </row>
    <row r="287" spans="1:27" ht="20.100000000000001" hidden="1" customHeight="1" x14ac:dyDescent="0.15">
      <c r="A287" s="158"/>
      <c r="B287" s="158"/>
      <c r="C287" s="171"/>
      <c r="D287" s="178"/>
      <c r="E287" s="389"/>
      <c r="F287" s="389"/>
      <c r="G287" s="389"/>
      <c r="H287" s="389"/>
      <c r="I287" s="190"/>
      <c r="J287" s="190"/>
      <c r="K287" s="190"/>
      <c r="L287" s="190"/>
      <c r="M287" s="190"/>
      <c r="N287" s="391"/>
      <c r="O287" s="391"/>
      <c r="P287" s="391"/>
      <c r="Q287" s="391"/>
      <c r="R287" s="391"/>
      <c r="S287" s="391"/>
      <c r="T287" s="391"/>
      <c r="U287" s="391"/>
      <c r="V287" s="351"/>
      <c r="X287" s="391"/>
      <c r="Z287" s="392"/>
      <c r="AA287" s="391"/>
    </row>
    <row r="288" spans="1:27" ht="30" customHeight="1" x14ac:dyDescent="0.15">
      <c r="A288" s="158"/>
      <c r="B288" s="158"/>
      <c r="C288" s="171"/>
      <c r="D288" s="394" t="s">
        <v>203</v>
      </c>
      <c r="E288" s="394"/>
      <c r="F288" s="394"/>
      <c r="G288" s="394"/>
      <c r="H288" s="394"/>
      <c r="I288" s="394"/>
      <c r="J288" s="394"/>
      <c r="K288" s="394"/>
      <c r="L288" s="394"/>
      <c r="M288" s="394"/>
      <c r="N288" s="394"/>
      <c r="O288" s="394"/>
      <c r="P288" s="394"/>
      <c r="Q288" s="394"/>
      <c r="R288" s="394"/>
      <c r="S288" s="394"/>
      <c r="T288" s="394"/>
      <c r="U288" s="394"/>
      <c r="V288" s="394"/>
      <c r="W288" s="394"/>
      <c r="X288" s="394"/>
      <c r="Y288" s="394"/>
      <c r="Z288" s="284"/>
      <c r="AA288" s="178"/>
    </row>
    <row r="289" spans="1:27" ht="30" customHeight="1" x14ac:dyDescent="0.15">
      <c r="A289" s="158">
        <f>IF(COUNTIF(K290:K350,"○")&lt;1, 1001, 0)</f>
        <v>1001</v>
      </c>
      <c r="B289" s="548"/>
      <c r="C289" s="171"/>
      <c r="D289" s="223" t="s">
        <v>165</v>
      </c>
      <c r="E289" s="224"/>
      <c r="F289" s="224"/>
      <c r="G289" s="224"/>
      <c r="H289" s="224"/>
      <c r="I289" s="224"/>
      <c r="J289" s="395"/>
      <c r="K289" s="396" t="s">
        <v>170</v>
      </c>
      <c r="L289" s="397" t="s">
        <v>171</v>
      </c>
      <c r="M289" s="398"/>
      <c r="N289" s="397" t="s">
        <v>172</v>
      </c>
      <c r="O289" s="399"/>
      <c r="P289" s="398"/>
      <c r="Q289" s="400" t="s">
        <v>232</v>
      </c>
      <c r="R289" s="401"/>
      <c r="S289" s="402" t="str">
        <f>"（法人）登録年月日
"&amp;日付例_s</f>
        <v>（法人）登録年月日
例)2024/4/1</v>
      </c>
      <c r="T289" s="403"/>
      <c r="U289" s="403"/>
      <c r="V289" s="403"/>
      <c r="W289" s="403"/>
      <c r="X289" s="403"/>
      <c r="Y289" s="404"/>
      <c r="Z289" s="284"/>
      <c r="AA289" s="178"/>
    </row>
    <row r="290" spans="1:27" ht="20.100000000000001" customHeight="1" x14ac:dyDescent="0.15">
      <c r="A290" s="158">
        <f>IF(AND(K290="○",  OR(Q290="",S290="")), 1001,0)</f>
        <v>0</v>
      </c>
      <c r="B290" s="158"/>
      <c r="C290" s="177"/>
      <c r="D290" s="405">
        <v>2</v>
      </c>
      <c r="E290" s="406" t="s">
        <v>173</v>
      </c>
      <c r="F290" s="407" t="s">
        <v>204</v>
      </c>
      <c r="G290" s="408"/>
      <c r="H290" s="408"/>
      <c r="I290" s="408"/>
      <c r="J290" s="409"/>
      <c r="K290" s="5"/>
      <c r="L290" s="108"/>
      <c r="M290" s="109"/>
      <c r="N290" s="410" t="s">
        <v>174</v>
      </c>
      <c r="O290" s="411"/>
      <c r="P290" s="412"/>
      <c r="Q290" s="99"/>
      <c r="R290" s="100"/>
      <c r="S290" s="20"/>
      <c r="T290" s="21"/>
      <c r="U290" s="21"/>
      <c r="V290" s="21"/>
      <c r="W290" s="21"/>
      <c r="X290" s="21"/>
      <c r="Y290" s="22"/>
      <c r="Z290" s="176"/>
      <c r="AA290" s="175"/>
    </row>
    <row r="291" spans="1:27" ht="20.100000000000001" customHeight="1" x14ac:dyDescent="0.15">
      <c r="A291" s="158">
        <f>IF(AND(K291="○",  OR(Q290="",S290="")), 1001,0)</f>
        <v>0</v>
      </c>
      <c r="B291" s="158"/>
      <c r="C291" s="177"/>
      <c r="D291" s="413">
        <f>D290+1</f>
        <v>3</v>
      </c>
      <c r="E291" s="414"/>
      <c r="F291" s="415" t="s">
        <v>205</v>
      </c>
      <c r="G291" s="416"/>
      <c r="H291" s="416"/>
      <c r="I291" s="416"/>
      <c r="J291" s="417"/>
      <c r="K291" s="6"/>
      <c r="L291" s="110"/>
      <c r="M291" s="111"/>
      <c r="N291" s="418"/>
      <c r="O291" s="419"/>
      <c r="P291" s="420"/>
      <c r="Q291" s="101"/>
      <c r="R291" s="102"/>
      <c r="S291" s="23"/>
      <c r="T291" s="24"/>
      <c r="U291" s="24"/>
      <c r="V291" s="24"/>
      <c r="W291" s="24"/>
      <c r="X291" s="24"/>
      <c r="Y291" s="25"/>
      <c r="Z291" s="176"/>
      <c r="AA291" s="175"/>
    </row>
    <row r="292" spans="1:27" ht="20.100000000000001" customHeight="1" x14ac:dyDescent="0.15">
      <c r="A292" s="158">
        <f>IF(AND(K292="○",  OR(Q290="",S290="")), 1001,0)</f>
        <v>0</v>
      </c>
      <c r="B292" s="158"/>
      <c r="C292" s="177"/>
      <c r="D292" s="421">
        <f>D291+1</f>
        <v>4</v>
      </c>
      <c r="E292" s="422"/>
      <c r="F292" s="423" t="s">
        <v>206</v>
      </c>
      <c r="G292" s="424"/>
      <c r="H292" s="424"/>
      <c r="I292" s="424"/>
      <c r="J292" s="425"/>
      <c r="K292" s="7"/>
      <c r="L292" s="112"/>
      <c r="M292" s="113"/>
      <c r="N292" s="426"/>
      <c r="O292" s="427"/>
      <c r="P292" s="428"/>
      <c r="Q292" s="114"/>
      <c r="R292" s="115"/>
      <c r="S292" s="29"/>
      <c r="T292" s="30"/>
      <c r="U292" s="30"/>
      <c r="V292" s="30"/>
      <c r="W292" s="30"/>
      <c r="X292" s="30"/>
      <c r="Y292" s="31"/>
      <c r="Z292" s="176"/>
      <c r="AA292" s="175"/>
    </row>
    <row r="293" spans="1:27" ht="20.100000000000001" customHeight="1" x14ac:dyDescent="0.15">
      <c r="A293" s="158">
        <f>IF(AND(K293="○",  OR(Q293="",S293="")), 1001,0)</f>
        <v>0</v>
      </c>
      <c r="B293" s="158"/>
      <c r="C293" s="177"/>
      <c r="D293" s="429">
        <f t="shared" ref="D293:D349" si="2">D292+1</f>
        <v>5</v>
      </c>
      <c r="E293" s="430" t="s">
        <v>235</v>
      </c>
      <c r="F293" s="431" t="s">
        <v>225</v>
      </c>
      <c r="G293" s="432"/>
      <c r="H293" s="432"/>
      <c r="I293" s="432"/>
      <c r="J293" s="433"/>
      <c r="K293" s="5"/>
      <c r="L293" s="434"/>
      <c r="M293" s="435"/>
      <c r="N293" s="418" t="s">
        <v>175</v>
      </c>
      <c r="O293" s="419"/>
      <c r="P293" s="420"/>
      <c r="Q293" s="99"/>
      <c r="R293" s="100"/>
      <c r="S293" s="20"/>
      <c r="T293" s="21"/>
      <c r="U293" s="21"/>
      <c r="V293" s="21"/>
      <c r="W293" s="21"/>
      <c r="X293" s="21"/>
      <c r="Y293" s="22"/>
      <c r="Z293" s="176"/>
      <c r="AA293" s="175"/>
    </row>
    <row r="294" spans="1:27" ht="20.100000000000001" customHeight="1" x14ac:dyDescent="0.15">
      <c r="A294" s="158"/>
      <c r="B294" s="158"/>
      <c r="C294" s="177"/>
      <c r="D294" s="413">
        <f t="shared" si="2"/>
        <v>6</v>
      </c>
      <c r="E294" s="430"/>
      <c r="F294" s="415" t="s">
        <v>207</v>
      </c>
      <c r="G294" s="416"/>
      <c r="H294" s="416"/>
      <c r="I294" s="416"/>
      <c r="J294" s="417"/>
      <c r="K294" s="6"/>
      <c r="L294" s="434"/>
      <c r="M294" s="435"/>
      <c r="N294" s="418"/>
      <c r="O294" s="419"/>
      <c r="P294" s="420"/>
      <c r="Q294" s="101"/>
      <c r="R294" s="102"/>
      <c r="S294" s="23"/>
      <c r="T294" s="24"/>
      <c r="U294" s="24"/>
      <c r="V294" s="24"/>
      <c r="W294" s="24"/>
      <c r="X294" s="24"/>
      <c r="Y294" s="25"/>
      <c r="Z294" s="176"/>
      <c r="AA294" s="175"/>
    </row>
    <row r="295" spans="1:27" ht="20.100000000000001" customHeight="1" x14ac:dyDescent="0.15">
      <c r="A295" s="158"/>
      <c r="B295" s="158"/>
      <c r="C295" s="177"/>
      <c r="D295" s="413">
        <f t="shared" si="2"/>
        <v>7</v>
      </c>
      <c r="E295" s="430"/>
      <c r="F295" s="415" t="s">
        <v>208</v>
      </c>
      <c r="G295" s="416"/>
      <c r="H295" s="416"/>
      <c r="I295" s="416"/>
      <c r="J295" s="417"/>
      <c r="K295" s="6"/>
      <c r="L295" s="436"/>
      <c r="M295" s="437"/>
      <c r="N295" s="438"/>
      <c r="O295" s="439"/>
      <c r="P295" s="440"/>
      <c r="Q295" s="116"/>
      <c r="R295" s="105"/>
      <c r="S295" s="26"/>
      <c r="T295" s="27"/>
      <c r="U295" s="27"/>
      <c r="V295" s="27"/>
      <c r="W295" s="27"/>
      <c r="X295" s="27"/>
      <c r="Y295" s="28"/>
      <c r="Z295" s="176"/>
      <c r="AA295" s="175"/>
    </row>
    <row r="296" spans="1:27" ht="20.100000000000001" customHeight="1" x14ac:dyDescent="0.15">
      <c r="A296" s="158"/>
      <c r="B296" s="158"/>
      <c r="C296" s="177"/>
      <c r="D296" s="413">
        <f t="shared" si="2"/>
        <v>8</v>
      </c>
      <c r="E296" s="430"/>
      <c r="F296" s="431" t="s">
        <v>209</v>
      </c>
      <c r="G296" s="432"/>
      <c r="H296" s="432"/>
      <c r="I296" s="432"/>
      <c r="J296" s="433"/>
      <c r="K296" s="6"/>
      <c r="L296" s="441"/>
      <c r="M296" s="442"/>
      <c r="N296" s="443"/>
      <c r="O296" s="444"/>
      <c r="P296" s="445"/>
      <c r="Q296" s="446"/>
      <c r="R296" s="447"/>
      <c r="S296" s="448"/>
      <c r="T296" s="449"/>
      <c r="U296" s="449"/>
      <c r="V296" s="449"/>
      <c r="W296" s="449"/>
      <c r="X296" s="449"/>
      <c r="Y296" s="450"/>
      <c r="Z296" s="176"/>
      <c r="AA296" s="175"/>
    </row>
    <row r="297" spans="1:27" ht="20.100000000000001" customHeight="1" x14ac:dyDescent="0.15">
      <c r="A297" s="158"/>
      <c r="B297" s="158"/>
      <c r="C297" s="177"/>
      <c r="D297" s="413">
        <f t="shared" si="2"/>
        <v>9</v>
      </c>
      <c r="E297" s="430"/>
      <c r="F297" s="415" t="s">
        <v>176</v>
      </c>
      <c r="G297" s="416"/>
      <c r="H297" s="416"/>
      <c r="I297" s="416"/>
      <c r="J297" s="417"/>
      <c r="K297" s="6"/>
      <c r="L297" s="441"/>
      <c r="M297" s="442"/>
      <c r="N297" s="443"/>
      <c r="O297" s="444"/>
      <c r="P297" s="445"/>
      <c r="Q297" s="446"/>
      <c r="R297" s="447"/>
      <c r="S297" s="451"/>
      <c r="T297" s="452"/>
      <c r="U297" s="452"/>
      <c r="V297" s="452"/>
      <c r="W297" s="452"/>
      <c r="X297" s="452"/>
      <c r="Y297" s="453"/>
      <c r="Z297" s="176"/>
      <c r="AA297" s="175"/>
    </row>
    <row r="298" spans="1:27" ht="20.100000000000001" customHeight="1" x14ac:dyDescent="0.15">
      <c r="A298" s="158"/>
      <c r="B298" s="158"/>
      <c r="C298" s="177"/>
      <c r="D298" s="413">
        <f t="shared" si="2"/>
        <v>10</v>
      </c>
      <c r="E298" s="430"/>
      <c r="F298" s="415" t="s">
        <v>177</v>
      </c>
      <c r="G298" s="416"/>
      <c r="H298" s="416"/>
      <c r="I298" s="416"/>
      <c r="J298" s="417"/>
      <c r="K298" s="6"/>
      <c r="L298" s="441"/>
      <c r="M298" s="442"/>
      <c r="N298" s="443"/>
      <c r="O298" s="444"/>
      <c r="P298" s="445"/>
      <c r="Q298" s="446"/>
      <c r="R298" s="447"/>
      <c r="S298" s="451"/>
      <c r="T298" s="452"/>
      <c r="U298" s="452"/>
      <c r="V298" s="452"/>
      <c r="W298" s="452"/>
      <c r="X298" s="452"/>
      <c r="Y298" s="453"/>
      <c r="Z298" s="176"/>
      <c r="AA298" s="175"/>
    </row>
    <row r="299" spans="1:27" ht="20.100000000000001" customHeight="1" x14ac:dyDescent="0.15">
      <c r="A299" s="158"/>
      <c r="B299" s="158"/>
      <c r="C299" s="177"/>
      <c r="D299" s="413">
        <f t="shared" si="2"/>
        <v>11</v>
      </c>
      <c r="E299" s="430"/>
      <c r="F299" s="415" t="s">
        <v>178</v>
      </c>
      <c r="G299" s="416"/>
      <c r="H299" s="416"/>
      <c r="I299" s="416"/>
      <c r="J299" s="417"/>
      <c r="K299" s="6"/>
      <c r="L299" s="441"/>
      <c r="M299" s="442"/>
      <c r="N299" s="443"/>
      <c r="O299" s="444"/>
      <c r="P299" s="445"/>
      <c r="Q299" s="446"/>
      <c r="R299" s="447"/>
      <c r="S299" s="451"/>
      <c r="T299" s="452"/>
      <c r="U299" s="452"/>
      <c r="V299" s="452"/>
      <c r="W299" s="452"/>
      <c r="X299" s="452"/>
      <c r="Y299" s="453"/>
      <c r="Z299" s="176"/>
      <c r="AA299" s="175"/>
    </row>
    <row r="300" spans="1:27" ht="20.100000000000001" customHeight="1" x14ac:dyDescent="0.15">
      <c r="A300" s="158"/>
      <c r="B300" s="158"/>
      <c r="C300" s="177"/>
      <c r="D300" s="413">
        <f t="shared" si="2"/>
        <v>12</v>
      </c>
      <c r="E300" s="430"/>
      <c r="F300" s="415" t="s">
        <v>210</v>
      </c>
      <c r="G300" s="416"/>
      <c r="H300" s="416"/>
      <c r="I300" s="416"/>
      <c r="J300" s="417"/>
      <c r="K300" s="6"/>
      <c r="L300" s="441"/>
      <c r="M300" s="442"/>
      <c r="N300" s="443"/>
      <c r="O300" s="444"/>
      <c r="P300" s="445"/>
      <c r="Q300" s="446"/>
      <c r="R300" s="447"/>
      <c r="S300" s="451"/>
      <c r="T300" s="452"/>
      <c r="U300" s="452"/>
      <c r="V300" s="452"/>
      <c r="W300" s="452"/>
      <c r="X300" s="452"/>
      <c r="Y300" s="453"/>
      <c r="Z300" s="176"/>
      <c r="AA300" s="175"/>
    </row>
    <row r="301" spans="1:27" ht="20.100000000000001" customHeight="1" x14ac:dyDescent="0.15">
      <c r="A301" s="158"/>
      <c r="B301" s="158"/>
      <c r="C301" s="177"/>
      <c r="D301" s="413">
        <f t="shared" si="2"/>
        <v>13</v>
      </c>
      <c r="E301" s="430"/>
      <c r="F301" s="415" t="s">
        <v>211</v>
      </c>
      <c r="G301" s="416"/>
      <c r="H301" s="416"/>
      <c r="I301" s="416"/>
      <c r="J301" s="417"/>
      <c r="K301" s="6"/>
      <c r="L301" s="441"/>
      <c r="M301" s="442"/>
      <c r="N301" s="443"/>
      <c r="O301" s="444"/>
      <c r="P301" s="445"/>
      <c r="Q301" s="446"/>
      <c r="R301" s="447"/>
      <c r="S301" s="451"/>
      <c r="T301" s="452"/>
      <c r="U301" s="452"/>
      <c r="V301" s="452"/>
      <c r="W301" s="452"/>
      <c r="X301" s="452"/>
      <c r="Y301" s="453"/>
      <c r="Z301" s="176"/>
      <c r="AA301" s="175"/>
    </row>
    <row r="302" spans="1:27" ht="20.100000000000001" customHeight="1" x14ac:dyDescent="0.15">
      <c r="A302" s="158"/>
      <c r="B302" s="158"/>
      <c r="C302" s="177"/>
      <c r="D302" s="413">
        <f t="shared" si="2"/>
        <v>14</v>
      </c>
      <c r="E302" s="430"/>
      <c r="F302" s="415" t="s">
        <v>228</v>
      </c>
      <c r="G302" s="416"/>
      <c r="H302" s="416"/>
      <c r="I302" s="416"/>
      <c r="J302" s="417"/>
      <c r="K302" s="6"/>
      <c r="L302" s="441"/>
      <c r="M302" s="442"/>
      <c r="N302" s="443"/>
      <c r="O302" s="444"/>
      <c r="P302" s="445"/>
      <c r="Q302" s="446"/>
      <c r="R302" s="447"/>
      <c r="S302" s="451"/>
      <c r="T302" s="452"/>
      <c r="U302" s="452"/>
      <c r="V302" s="452"/>
      <c r="W302" s="452"/>
      <c r="X302" s="452"/>
      <c r="Y302" s="453"/>
      <c r="Z302" s="176"/>
      <c r="AA302" s="175"/>
    </row>
    <row r="303" spans="1:27" ht="20.100000000000001" customHeight="1" x14ac:dyDescent="0.15">
      <c r="A303" s="158"/>
      <c r="B303" s="158"/>
      <c r="C303" s="177"/>
      <c r="D303" s="413">
        <f t="shared" si="2"/>
        <v>15</v>
      </c>
      <c r="E303" s="430"/>
      <c r="F303" s="415" t="s">
        <v>229</v>
      </c>
      <c r="G303" s="416"/>
      <c r="H303" s="416"/>
      <c r="I303" s="416"/>
      <c r="J303" s="417"/>
      <c r="K303" s="6"/>
      <c r="L303" s="441"/>
      <c r="M303" s="442"/>
      <c r="N303" s="443"/>
      <c r="O303" s="444"/>
      <c r="P303" s="445"/>
      <c r="Q303" s="446"/>
      <c r="R303" s="447"/>
      <c r="S303" s="451"/>
      <c r="T303" s="452"/>
      <c r="U303" s="452"/>
      <c r="V303" s="452"/>
      <c r="W303" s="452"/>
      <c r="X303" s="452"/>
      <c r="Y303" s="453"/>
      <c r="Z303" s="176"/>
      <c r="AA303" s="175"/>
    </row>
    <row r="304" spans="1:27" ht="20.100000000000001" customHeight="1" x14ac:dyDescent="0.15">
      <c r="A304" s="158"/>
      <c r="B304" s="158"/>
      <c r="C304" s="177"/>
      <c r="D304" s="413">
        <f t="shared" si="2"/>
        <v>16</v>
      </c>
      <c r="E304" s="430"/>
      <c r="F304" s="415" t="s">
        <v>227</v>
      </c>
      <c r="G304" s="416"/>
      <c r="H304" s="416"/>
      <c r="I304" s="416"/>
      <c r="J304" s="417"/>
      <c r="K304" s="6"/>
      <c r="L304" s="441"/>
      <c r="M304" s="442"/>
      <c r="N304" s="443"/>
      <c r="O304" s="444"/>
      <c r="P304" s="445"/>
      <c r="Q304" s="446"/>
      <c r="R304" s="447"/>
      <c r="S304" s="451"/>
      <c r="T304" s="452"/>
      <c r="U304" s="452"/>
      <c r="V304" s="452"/>
      <c r="W304" s="452"/>
      <c r="X304" s="452"/>
      <c r="Y304" s="453"/>
      <c r="Z304" s="176"/>
      <c r="AA304" s="175"/>
    </row>
    <row r="305" spans="1:27" ht="20.100000000000001" customHeight="1" x14ac:dyDescent="0.15">
      <c r="A305" s="158"/>
      <c r="B305" s="158"/>
      <c r="C305" s="177"/>
      <c r="D305" s="413">
        <f t="shared" si="2"/>
        <v>17</v>
      </c>
      <c r="E305" s="430"/>
      <c r="F305" s="415" t="s">
        <v>212</v>
      </c>
      <c r="G305" s="416"/>
      <c r="H305" s="416"/>
      <c r="I305" s="416"/>
      <c r="J305" s="417"/>
      <c r="K305" s="6"/>
      <c r="L305" s="441"/>
      <c r="M305" s="442"/>
      <c r="N305" s="443"/>
      <c r="O305" s="444"/>
      <c r="P305" s="445"/>
      <c r="Q305" s="446"/>
      <c r="R305" s="447"/>
      <c r="S305" s="451"/>
      <c r="T305" s="452"/>
      <c r="U305" s="452"/>
      <c r="V305" s="452"/>
      <c r="W305" s="452"/>
      <c r="X305" s="452"/>
      <c r="Y305" s="453"/>
      <c r="Z305" s="176"/>
      <c r="AA305" s="175"/>
    </row>
    <row r="306" spans="1:27" ht="20.100000000000001" customHeight="1" x14ac:dyDescent="0.15">
      <c r="A306" s="158"/>
      <c r="B306" s="158"/>
      <c r="C306" s="177"/>
      <c r="D306" s="413">
        <f t="shared" si="2"/>
        <v>18</v>
      </c>
      <c r="E306" s="430"/>
      <c r="F306" s="415" t="s">
        <v>213</v>
      </c>
      <c r="G306" s="416"/>
      <c r="H306" s="416"/>
      <c r="I306" s="416"/>
      <c r="J306" s="417"/>
      <c r="K306" s="6"/>
      <c r="L306" s="441"/>
      <c r="M306" s="442"/>
      <c r="N306" s="443"/>
      <c r="O306" s="444"/>
      <c r="P306" s="445"/>
      <c r="Q306" s="446"/>
      <c r="R306" s="447"/>
      <c r="S306" s="451"/>
      <c r="T306" s="452"/>
      <c r="U306" s="452"/>
      <c r="V306" s="452"/>
      <c r="W306" s="452"/>
      <c r="X306" s="452"/>
      <c r="Y306" s="453"/>
      <c r="Z306" s="176"/>
      <c r="AA306" s="175"/>
    </row>
    <row r="307" spans="1:27" ht="20.100000000000001" customHeight="1" x14ac:dyDescent="0.15">
      <c r="A307" s="158"/>
      <c r="B307" s="158"/>
      <c r="C307" s="177"/>
      <c r="D307" s="454">
        <f t="shared" si="2"/>
        <v>19</v>
      </c>
      <c r="E307" s="430"/>
      <c r="F307" s="455" t="s">
        <v>214</v>
      </c>
      <c r="G307" s="456"/>
      <c r="H307" s="456"/>
      <c r="I307" s="456"/>
      <c r="J307" s="457"/>
      <c r="K307" s="8"/>
      <c r="L307" s="441"/>
      <c r="M307" s="442"/>
      <c r="N307" s="443"/>
      <c r="O307" s="444"/>
      <c r="P307" s="445"/>
      <c r="Q307" s="446"/>
      <c r="R307" s="447"/>
      <c r="S307" s="451"/>
      <c r="T307" s="452"/>
      <c r="U307" s="452"/>
      <c r="V307" s="452"/>
      <c r="W307" s="452"/>
      <c r="X307" s="452"/>
      <c r="Y307" s="453"/>
      <c r="Z307" s="176"/>
      <c r="AA307" s="175"/>
    </row>
    <row r="308" spans="1:27" ht="20.100000000000001" customHeight="1" x14ac:dyDescent="0.15">
      <c r="A308" s="158">
        <f>IF(AND(K308="○",L308="○", OR(Q308="",S308="")),1001,0)</f>
        <v>0</v>
      </c>
      <c r="B308" s="158"/>
      <c r="C308" s="177"/>
      <c r="D308" s="405">
        <f>D307+1</f>
        <v>20</v>
      </c>
      <c r="E308" s="458" t="s">
        <v>236</v>
      </c>
      <c r="F308" s="407" t="s">
        <v>136</v>
      </c>
      <c r="G308" s="408"/>
      <c r="H308" s="408"/>
      <c r="I308" s="408"/>
      <c r="J308" s="409"/>
      <c r="K308" s="9"/>
      <c r="L308" s="74"/>
      <c r="M308" s="75"/>
      <c r="N308" s="410" t="s">
        <v>179</v>
      </c>
      <c r="O308" s="411"/>
      <c r="P308" s="412"/>
      <c r="Q308" s="99"/>
      <c r="R308" s="100"/>
      <c r="S308" s="20"/>
      <c r="T308" s="21"/>
      <c r="U308" s="21"/>
      <c r="V308" s="21"/>
      <c r="W308" s="21"/>
      <c r="X308" s="21"/>
      <c r="Y308" s="22"/>
      <c r="Z308" s="284"/>
      <c r="AA308" s="175"/>
    </row>
    <row r="309" spans="1:27" ht="20.100000000000001" customHeight="1" x14ac:dyDescent="0.15">
      <c r="A309" s="158">
        <f>IF(AND(K309="○",L309="○", OR(Q308="",S308="")),1001,0)</f>
        <v>0</v>
      </c>
      <c r="B309" s="158"/>
      <c r="C309" s="177"/>
      <c r="D309" s="413">
        <f t="shared" si="2"/>
        <v>21</v>
      </c>
      <c r="E309" s="430"/>
      <c r="F309" s="415" t="s">
        <v>137</v>
      </c>
      <c r="G309" s="416"/>
      <c r="H309" s="416"/>
      <c r="I309" s="416"/>
      <c r="J309" s="417"/>
      <c r="K309" s="6"/>
      <c r="L309" s="35"/>
      <c r="M309" s="36"/>
      <c r="N309" s="418"/>
      <c r="O309" s="419"/>
      <c r="P309" s="420"/>
      <c r="Q309" s="101"/>
      <c r="R309" s="102"/>
      <c r="S309" s="23"/>
      <c r="T309" s="24"/>
      <c r="U309" s="24"/>
      <c r="V309" s="24"/>
      <c r="W309" s="24"/>
      <c r="X309" s="24"/>
      <c r="Y309" s="25"/>
      <c r="Z309" s="284"/>
      <c r="AA309" s="175"/>
    </row>
    <row r="310" spans="1:27" ht="20.100000000000001" customHeight="1" x14ac:dyDescent="0.15">
      <c r="A310" s="158">
        <f>IF(AND(K310="○",L310="○", OR(Q308="",S308="")),1001,0)</f>
        <v>0</v>
      </c>
      <c r="B310" s="158"/>
      <c r="C310" s="177"/>
      <c r="D310" s="413">
        <f t="shared" si="2"/>
        <v>22</v>
      </c>
      <c r="E310" s="430"/>
      <c r="F310" s="415" t="s">
        <v>138</v>
      </c>
      <c r="G310" s="416"/>
      <c r="H310" s="416"/>
      <c r="I310" s="416"/>
      <c r="J310" s="417"/>
      <c r="K310" s="6"/>
      <c r="L310" s="35"/>
      <c r="M310" s="36"/>
      <c r="N310" s="418"/>
      <c r="O310" s="419"/>
      <c r="P310" s="420"/>
      <c r="Q310" s="103"/>
      <c r="R310" s="102"/>
      <c r="S310" s="23"/>
      <c r="T310" s="24"/>
      <c r="U310" s="24"/>
      <c r="V310" s="24"/>
      <c r="W310" s="24"/>
      <c r="X310" s="24"/>
      <c r="Y310" s="25"/>
      <c r="Z310" s="284"/>
      <c r="AA310" s="175"/>
    </row>
    <row r="311" spans="1:27" ht="20.100000000000001" customHeight="1" x14ac:dyDescent="0.15">
      <c r="A311" s="158">
        <f>IF(AND(K311="○",L311="○", OR(Q308="",S308="")),1001,0)</f>
        <v>0</v>
      </c>
      <c r="B311" s="158"/>
      <c r="C311" s="177"/>
      <c r="D311" s="413">
        <f t="shared" si="2"/>
        <v>23</v>
      </c>
      <c r="E311" s="430"/>
      <c r="F311" s="415" t="s">
        <v>139</v>
      </c>
      <c r="G311" s="416"/>
      <c r="H311" s="416"/>
      <c r="I311" s="416"/>
      <c r="J311" s="417"/>
      <c r="K311" s="6"/>
      <c r="L311" s="35"/>
      <c r="M311" s="36"/>
      <c r="N311" s="418"/>
      <c r="O311" s="419"/>
      <c r="P311" s="420"/>
      <c r="Q311" s="103"/>
      <c r="R311" s="102"/>
      <c r="S311" s="23"/>
      <c r="T311" s="24"/>
      <c r="U311" s="24"/>
      <c r="V311" s="24"/>
      <c r="W311" s="24"/>
      <c r="X311" s="24"/>
      <c r="Y311" s="25"/>
      <c r="Z311" s="284"/>
      <c r="AA311" s="175"/>
    </row>
    <row r="312" spans="1:27" ht="20.100000000000001" customHeight="1" x14ac:dyDescent="0.15">
      <c r="A312" s="158">
        <f>IF(AND(K312="○",L312="○", OR(Q308="",S308="")),1001,0)</f>
        <v>0</v>
      </c>
      <c r="B312" s="158"/>
      <c r="C312" s="177"/>
      <c r="D312" s="413">
        <f t="shared" si="2"/>
        <v>24</v>
      </c>
      <c r="E312" s="430"/>
      <c r="F312" s="415" t="s">
        <v>140</v>
      </c>
      <c r="G312" s="416"/>
      <c r="H312" s="416"/>
      <c r="I312" s="416"/>
      <c r="J312" s="417"/>
      <c r="K312" s="6"/>
      <c r="L312" s="35"/>
      <c r="M312" s="36"/>
      <c r="N312" s="418"/>
      <c r="O312" s="419"/>
      <c r="P312" s="420"/>
      <c r="Q312" s="103"/>
      <c r="R312" s="102"/>
      <c r="S312" s="23"/>
      <c r="T312" s="24"/>
      <c r="U312" s="24"/>
      <c r="V312" s="24"/>
      <c r="W312" s="24"/>
      <c r="X312" s="24"/>
      <c r="Y312" s="25"/>
      <c r="Z312" s="284"/>
      <c r="AA312" s="175"/>
    </row>
    <row r="313" spans="1:27" ht="20.100000000000001" customHeight="1" x14ac:dyDescent="0.15">
      <c r="A313" s="158">
        <f>IF(AND(K313="○",L313="○", OR(Q308="",S308="")),1001,0)</f>
        <v>0</v>
      </c>
      <c r="B313" s="158"/>
      <c r="C313" s="177"/>
      <c r="D313" s="413">
        <f t="shared" si="2"/>
        <v>25</v>
      </c>
      <c r="E313" s="430"/>
      <c r="F313" s="415" t="s">
        <v>215</v>
      </c>
      <c r="G313" s="416"/>
      <c r="H313" s="416"/>
      <c r="I313" s="416"/>
      <c r="J313" s="417"/>
      <c r="K313" s="6"/>
      <c r="L313" s="35"/>
      <c r="M313" s="36"/>
      <c r="N313" s="418"/>
      <c r="O313" s="419"/>
      <c r="P313" s="420"/>
      <c r="Q313" s="103"/>
      <c r="R313" s="102"/>
      <c r="S313" s="23"/>
      <c r="T313" s="24"/>
      <c r="U313" s="24"/>
      <c r="V313" s="24"/>
      <c r="W313" s="24"/>
      <c r="X313" s="24"/>
      <c r="Y313" s="25"/>
      <c r="Z313" s="284"/>
      <c r="AA313" s="175"/>
    </row>
    <row r="314" spans="1:27" ht="20.100000000000001" customHeight="1" x14ac:dyDescent="0.15">
      <c r="A314" s="158">
        <f>IF(AND(K314="○",L314="○", OR(Q308="",S308="")),1001,0)</f>
        <v>0</v>
      </c>
      <c r="B314" s="158"/>
      <c r="C314" s="177"/>
      <c r="D314" s="413">
        <f t="shared" si="2"/>
        <v>26</v>
      </c>
      <c r="E314" s="430"/>
      <c r="F314" s="415" t="s">
        <v>141</v>
      </c>
      <c r="G314" s="416"/>
      <c r="H314" s="416"/>
      <c r="I314" s="416"/>
      <c r="J314" s="417"/>
      <c r="K314" s="6"/>
      <c r="L314" s="35"/>
      <c r="M314" s="36"/>
      <c r="N314" s="418"/>
      <c r="O314" s="419"/>
      <c r="P314" s="420"/>
      <c r="Q314" s="103"/>
      <c r="R314" s="102"/>
      <c r="S314" s="23"/>
      <c r="T314" s="24"/>
      <c r="U314" s="24"/>
      <c r="V314" s="24"/>
      <c r="W314" s="24"/>
      <c r="X314" s="24"/>
      <c r="Y314" s="25"/>
      <c r="Z314" s="284"/>
      <c r="AA314" s="175"/>
    </row>
    <row r="315" spans="1:27" ht="20.100000000000001" customHeight="1" x14ac:dyDescent="0.15">
      <c r="A315" s="158">
        <f>IF(AND(K315="○",L315="○", OR(Q308="",S308="")),1001,0)</f>
        <v>0</v>
      </c>
      <c r="B315" s="158"/>
      <c r="C315" s="177"/>
      <c r="D315" s="413">
        <f t="shared" si="2"/>
        <v>27</v>
      </c>
      <c r="E315" s="430"/>
      <c r="F315" s="415" t="s">
        <v>142</v>
      </c>
      <c r="G315" s="416"/>
      <c r="H315" s="416"/>
      <c r="I315" s="416"/>
      <c r="J315" s="417"/>
      <c r="K315" s="6"/>
      <c r="L315" s="35"/>
      <c r="M315" s="36"/>
      <c r="N315" s="418"/>
      <c r="O315" s="419"/>
      <c r="P315" s="420"/>
      <c r="Q315" s="103"/>
      <c r="R315" s="102"/>
      <c r="S315" s="23"/>
      <c r="T315" s="24"/>
      <c r="U315" s="24"/>
      <c r="V315" s="24"/>
      <c r="W315" s="24"/>
      <c r="X315" s="24"/>
      <c r="Y315" s="25"/>
      <c r="Z315" s="284"/>
      <c r="AA315" s="175"/>
    </row>
    <row r="316" spans="1:27" ht="20.100000000000001" customHeight="1" x14ac:dyDescent="0.15">
      <c r="A316" s="158">
        <f>IF(AND(K316="○",L316="○", OR(Q308="",S308="")),1001,0)</f>
        <v>0</v>
      </c>
      <c r="B316" s="158"/>
      <c r="C316" s="177"/>
      <c r="D316" s="413">
        <f t="shared" si="2"/>
        <v>28</v>
      </c>
      <c r="E316" s="430"/>
      <c r="F316" s="415" t="s">
        <v>143</v>
      </c>
      <c r="G316" s="416"/>
      <c r="H316" s="416"/>
      <c r="I316" s="416"/>
      <c r="J316" s="417"/>
      <c r="K316" s="6"/>
      <c r="L316" s="35"/>
      <c r="M316" s="36"/>
      <c r="N316" s="418"/>
      <c r="O316" s="419"/>
      <c r="P316" s="420"/>
      <c r="Q316" s="103"/>
      <c r="R316" s="102"/>
      <c r="S316" s="23"/>
      <c r="T316" s="24"/>
      <c r="U316" s="24"/>
      <c r="V316" s="24"/>
      <c r="W316" s="24"/>
      <c r="X316" s="24"/>
      <c r="Y316" s="25"/>
      <c r="Z316" s="284"/>
      <c r="AA316" s="175"/>
    </row>
    <row r="317" spans="1:27" ht="20.100000000000001" customHeight="1" x14ac:dyDescent="0.15">
      <c r="A317" s="158">
        <f>IF(AND(K317="○",L317="○", OR(Q308="",S308="")),1001,0)</f>
        <v>0</v>
      </c>
      <c r="B317" s="158"/>
      <c r="C317" s="177"/>
      <c r="D317" s="413">
        <f t="shared" si="2"/>
        <v>29</v>
      </c>
      <c r="E317" s="430"/>
      <c r="F317" s="415" t="s">
        <v>144</v>
      </c>
      <c r="G317" s="416"/>
      <c r="H317" s="416"/>
      <c r="I317" s="416"/>
      <c r="J317" s="417"/>
      <c r="K317" s="6"/>
      <c r="L317" s="35"/>
      <c r="M317" s="36"/>
      <c r="N317" s="418"/>
      <c r="O317" s="419"/>
      <c r="P317" s="420"/>
      <c r="Q317" s="103"/>
      <c r="R317" s="102"/>
      <c r="S317" s="23"/>
      <c r="T317" s="24"/>
      <c r="U317" s="24"/>
      <c r="V317" s="24"/>
      <c r="W317" s="24"/>
      <c r="X317" s="24"/>
      <c r="Y317" s="25"/>
      <c r="Z317" s="284"/>
      <c r="AA317" s="175"/>
    </row>
    <row r="318" spans="1:27" ht="20.100000000000001" customHeight="1" x14ac:dyDescent="0.15">
      <c r="A318" s="158">
        <f>IF(AND(K318="○",L318="○", OR(Q308="",S308="")),1001,0)</f>
        <v>0</v>
      </c>
      <c r="B318" s="158"/>
      <c r="C318" s="177"/>
      <c r="D318" s="413">
        <f t="shared" si="2"/>
        <v>30</v>
      </c>
      <c r="E318" s="430"/>
      <c r="F318" s="415" t="s">
        <v>145</v>
      </c>
      <c r="G318" s="416"/>
      <c r="H318" s="416"/>
      <c r="I318" s="416"/>
      <c r="J318" s="417"/>
      <c r="K318" s="6"/>
      <c r="L318" s="35"/>
      <c r="M318" s="36"/>
      <c r="N318" s="418"/>
      <c r="O318" s="419"/>
      <c r="P318" s="420"/>
      <c r="Q318" s="103"/>
      <c r="R318" s="102"/>
      <c r="S318" s="23"/>
      <c r="T318" s="24"/>
      <c r="U318" s="24"/>
      <c r="V318" s="24"/>
      <c r="W318" s="24"/>
      <c r="X318" s="24"/>
      <c r="Y318" s="25"/>
      <c r="Z318" s="284"/>
      <c r="AA318" s="175"/>
    </row>
    <row r="319" spans="1:27" ht="20.100000000000001" customHeight="1" x14ac:dyDescent="0.15">
      <c r="A319" s="158">
        <f>IF(AND(K319="○",L319="○", OR(Q308="",S308="")),1001,0)</f>
        <v>0</v>
      </c>
      <c r="B319" s="158"/>
      <c r="C319" s="177"/>
      <c r="D319" s="413">
        <f t="shared" si="2"/>
        <v>31</v>
      </c>
      <c r="E319" s="430"/>
      <c r="F319" s="415" t="s">
        <v>146</v>
      </c>
      <c r="G319" s="416"/>
      <c r="H319" s="416"/>
      <c r="I319" s="416"/>
      <c r="J319" s="417"/>
      <c r="K319" s="6"/>
      <c r="L319" s="35"/>
      <c r="M319" s="36"/>
      <c r="N319" s="418"/>
      <c r="O319" s="419"/>
      <c r="P319" s="420"/>
      <c r="Q319" s="103"/>
      <c r="R319" s="102"/>
      <c r="S319" s="23"/>
      <c r="T319" s="24"/>
      <c r="U319" s="24"/>
      <c r="V319" s="24"/>
      <c r="W319" s="24"/>
      <c r="X319" s="24"/>
      <c r="Y319" s="25"/>
      <c r="Z319" s="284"/>
      <c r="AA319" s="175"/>
    </row>
    <row r="320" spans="1:27" ht="20.100000000000001" customHeight="1" x14ac:dyDescent="0.15">
      <c r="A320" s="158">
        <f>IF(AND(K320="○",L320="○", OR(Q308="",S308="")),1001,0)</f>
        <v>0</v>
      </c>
      <c r="B320" s="158"/>
      <c r="C320" s="177"/>
      <c r="D320" s="413">
        <f t="shared" si="2"/>
        <v>32</v>
      </c>
      <c r="E320" s="430"/>
      <c r="F320" s="415" t="s">
        <v>216</v>
      </c>
      <c r="G320" s="416"/>
      <c r="H320" s="416"/>
      <c r="I320" s="416"/>
      <c r="J320" s="417"/>
      <c r="K320" s="6"/>
      <c r="L320" s="35"/>
      <c r="M320" s="36"/>
      <c r="N320" s="418"/>
      <c r="O320" s="419"/>
      <c r="P320" s="420"/>
      <c r="Q320" s="103"/>
      <c r="R320" s="102"/>
      <c r="S320" s="23"/>
      <c r="T320" s="24"/>
      <c r="U320" s="24"/>
      <c r="V320" s="24"/>
      <c r="W320" s="24"/>
      <c r="X320" s="24"/>
      <c r="Y320" s="25"/>
      <c r="Z320" s="284"/>
      <c r="AA320" s="175"/>
    </row>
    <row r="321" spans="1:27" ht="20.100000000000001" customHeight="1" x14ac:dyDescent="0.15">
      <c r="A321" s="158">
        <f>IF(AND(K321="○",L321="○", OR(Q308="",S308="")),1001,0)</f>
        <v>0</v>
      </c>
      <c r="B321" s="158"/>
      <c r="C321" s="177"/>
      <c r="D321" s="413">
        <f t="shared" si="2"/>
        <v>33</v>
      </c>
      <c r="E321" s="430"/>
      <c r="F321" s="415" t="s">
        <v>147</v>
      </c>
      <c r="G321" s="416"/>
      <c r="H321" s="416"/>
      <c r="I321" s="416"/>
      <c r="J321" s="417"/>
      <c r="K321" s="6"/>
      <c r="L321" s="35"/>
      <c r="M321" s="36"/>
      <c r="N321" s="418"/>
      <c r="O321" s="419"/>
      <c r="P321" s="420"/>
      <c r="Q321" s="103"/>
      <c r="R321" s="102"/>
      <c r="S321" s="23"/>
      <c r="T321" s="24"/>
      <c r="U321" s="24"/>
      <c r="V321" s="24"/>
      <c r="W321" s="24"/>
      <c r="X321" s="24"/>
      <c r="Y321" s="25"/>
      <c r="Z321" s="284"/>
      <c r="AA321" s="175"/>
    </row>
    <row r="322" spans="1:27" ht="20.100000000000001" customHeight="1" x14ac:dyDescent="0.15">
      <c r="A322" s="158">
        <f>IF(AND(K322="○",L322="○", OR(Q308="",S308="")),1001,0)</f>
        <v>0</v>
      </c>
      <c r="B322" s="158"/>
      <c r="C322" s="177"/>
      <c r="D322" s="413">
        <f t="shared" si="2"/>
        <v>34</v>
      </c>
      <c r="E322" s="430"/>
      <c r="F322" s="415" t="s">
        <v>148</v>
      </c>
      <c r="G322" s="416"/>
      <c r="H322" s="416"/>
      <c r="I322" s="416"/>
      <c r="J322" s="417"/>
      <c r="K322" s="6"/>
      <c r="L322" s="35"/>
      <c r="M322" s="36"/>
      <c r="N322" s="418"/>
      <c r="O322" s="419"/>
      <c r="P322" s="420"/>
      <c r="Q322" s="103"/>
      <c r="R322" s="102"/>
      <c r="S322" s="23"/>
      <c r="T322" s="24"/>
      <c r="U322" s="24"/>
      <c r="V322" s="24"/>
      <c r="W322" s="24"/>
      <c r="X322" s="24"/>
      <c r="Y322" s="25"/>
      <c r="Z322" s="284"/>
      <c r="AA322" s="175"/>
    </row>
    <row r="323" spans="1:27" ht="20.100000000000001" customHeight="1" x14ac:dyDescent="0.15">
      <c r="A323" s="158">
        <f>IF(AND(K323="○",L323="○", OR(Q308="",S308="")),1001,0)</f>
        <v>0</v>
      </c>
      <c r="B323" s="158"/>
      <c r="C323" s="177"/>
      <c r="D323" s="413">
        <f t="shared" si="2"/>
        <v>35</v>
      </c>
      <c r="E323" s="430"/>
      <c r="F323" s="415" t="s">
        <v>217</v>
      </c>
      <c r="G323" s="416"/>
      <c r="H323" s="416"/>
      <c r="I323" s="416"/>
      <c r="J323" s="417"/>
      <c r="K323" s="6"/>
      <c r="L323" s="35"/>
      <c r="M323" s="36"/>
      <c r="N323" s="418"/>
      <c r="O323" s="419"/>
      <c r="P323" s="420"/>
      <c r="Q323" s="103"/>
      <c r="R323" s="102"/>
      <c r="S323" s="23"/>
      <c r="T323" s="24"/>
      <c r="U323" s="24"/>
      <c r="V323" s="24"/>
      <c r="W323" s="24"/>
      <c r="X323" s="24"/>
      <c r="Y323" s="25"/>
      <c r="Z323" s="284"/>
      <c r="AA323" s="175"/>
    </row>
    <row r="324" spans="1:27" ht="20.100000000000001" customHeight="1" x14ac:dyDescent="0.15">
      <c r="A324" s="158">
        <f>IF(AND(K324="○",L324="○", OR(Q308="",S308="")),1001,0)</f>
        <v>0</v>
      </c>
      <c r="B324" s="158"/>
      <c r="C324" s="177"/>
      <c r="D324" s="413">
        <f t="shared" si="2"/>
        <v>36</v>
      </c>
      <c r="E324" s="430"/>
      <c r="F324" s="415" t="s">
        <v>149</v>
      </c>
      <c r="G324" s="416"/>
      <c r="H324" s="416"/>
      <c r="I324" s="416"/>
      <c r="J324" s="417"/>
      <c r="K324" s="6"/>
      <c r="L324" s="35"/>
      <c r="M324" s="36"/>
      <c r="N324" s="418"/>
      <c r="O324" s="419"/>
      <c r="P324" s="420"/>
      <c r="Q324" s="103"/>
      <c r="R324" s="102"/>
      <c r="S324" s="23"/>
      <c r="T324" s="24"/>
      <c r="U324" s="24"/>
      <c r="V324" s="24"/>
      <c r="W324" s="24"/>
      <c r="X324" s="24"/>
      <c r="Y324" s="25"/>
      <c r="Z324" s="284"/>
      <c r="AA324" s="175"/>
    </row>
    <row r="325" spans="1:27" ht="20.100000000000001" customHeight="1" x14ac:dyDescent="0.15">
      <c r="A325" s="158">
        <f>IF(AND(K325="○",L325="○", OR(Q308="",S308="")),1001,0)</f>
        <v>0</v>
      </c>
      <c r="B325" s="158"/>
      <c r="C325" s="177"/>
      <c r="D325" s="413">
        <f t="shared" si="2"/>
        <v>37</v>
      </c>
      <c r="E325" s="430"/>
      <c r="F325" s="415" t="s">
        <v>150</v>
      </c>
      <c r="G325" s="416"/>
      <c r="H325" s="416"/>
      <c r="I325" s="416"/>
      <c r="J325" s="417"/>
      <c r="K325" s="6"/>
      <c r="L325" s="35"/>
      <c r="M325" s="36"/>
      <c r="N325" s="418"/>
      <c r="O325" s="419"/>
      <c r="P325" s="420"/>
      <c r="Q325" s="103"/>
      <c r="R325" s="102"/>
      <c r="S325" s="23"/>
      <c r="T325" s="24"/>
      <c r="U325" s="24"/>
      <c r="V325" s="24"/>
      <c r="W325" s="24"/>
      <c r="X325" s="24"/>
      <c r="Y325" s="25"/>
      <c r="Z325" s="284"/>
      <c r="AA325" s="175"/>
    </row>
    <row r="326" spans="1:27" ht="20.100000000000001" customHeight="1" x14ac:dyDescent="0.15">
      <c r="A326" s="158">
        <f>IF(AND(K326="○",L326="○", OR(Q308="",S308="")),1001,0)</f>
        <v>0</v>
      </c>
      <c r="B326" s="158"/>
      <c r="C326" s="177"/>
      <c r="D326" s="413">
        <f t="shared" si="2"/>
        <v>38</v>
      </c>
      <c r="E326" s="430"/>
      <c r="F326" s="415" t="s">
        <v>151</v>
      </c>
      <c r="G326" s="416"/>
      <c r="H326" s="416"/>
      <c r="I326" s="416"/>
      <c r="J326" s="417"/>
      <c r="K326" s="6"/>
      <c r="L326" s="35"/>
      <c r="M326" s="36"/>
      <c r="N326" s="418"/>
      <c r="O326" s="419"/>
      <c r="P326" s="420"/>
      <c r="Q326" s="103"/>
      <c r="R326" s="102"/>
      <c r="S326" s="23"/>
      <c r="T326" s="24"/>
      <c r="U326" s="24"/>
      <c r="V326" s="24"/>
      <c r="W326" s="24"/>
      <c r="X326" s="24"/>
      <c r="Y326" s="25"/>
      <c r="Z326" s="284"/>
      <c r="AA326" s="175"/>
    </row>
    <row r="327" spans="1:27" ht="20.100000000000001" customHeight="1" x14ac:dyDescent="0.15">
      <c r="A327" s="158">
        <f>IF(AND(K327="○",L327="○", OR(Q308="",S308="")),1001,0)</f>
        <v>0</v>
      </c>
      <c r="B327" s="158"/>
      <c r="C327" s="177"/>
      <c r="D327" s="413">
        <f t="shared" si="2"/>
        <v>39</v>
      </c>
      <c r="E327" s="430"/>
      <c r="F327" s="415" t="s">
        <v>218</v>
      </c>
      <c r="G327" s="416"/>
      <c r="H327" s="416"/>
      <c r="I327" s="416"/>
      <c r="J327" s="417"/>
      <c r="K327" s="6"/>
      <c r="L327" s="35"/>
      <c r="M327" s="36"/>
      <c r="N327" s="418"/>
      <c r="O327" s="419"/>
      <c r="P327" s="420"/>
      <c r="Q327" s="103"/>
      <c r="R327" s="102"/>
      <c r="S327" s="23"/>
      <c r="T327" s="24"/>
      <c r="U327" s="24"/>
      <c r="V327" s="24"/>
      <c r="W327" s="24"/>
      <c r="X327" s="24"/>
      <c r="Y327" s="25"/>
      <c r="Z327" s="284"/>
      <c r="AA327" s="175"/>
    </row>
    <row r="328" spans="1:27" ht="20.100000000000001" customHeight="1" x14ac:dyDescent="0.15">
      <c r="A328" s="158">
        <f>IF(AND(K328="○",L328="○", OR(Q308="",S308="")),1001,0)</f>
        <v>0</v>
      </c>
      <c r="B328" s="158"/>
      <c r="C328" s="177"/>
      <c r="D328" s="413">
        <f t="shared" si="2"/>
        <v>40</v>
      </c>
      <c r="E328" s="430"/>
      <c r="F328" s="415" t="s">
        <v>152</v>
      </c>
      <c r="G328" s="416"/>
      <c r="H328" s="416"/>
      <c r="I328" s="416"/>
      <c r="J328" s="417"/>
      <c r="K328" s="6"/>
      <c r="L328" s="35"/>
      <c r="M328" s="36"/>
      <c r="N328" s="438"/>
      <c r="O328" s="439"/>
      <c r="P328" s="440"/>
      <c r="Q328" s="104"/>
      <c r="R328" s="105"/>
      <c r="S328" s="26"/>
      <c r="T328" s="27"/>
      <c r="U328" s="27"/>
      <c r="V328" s="27"/>
      <c r="W328" s="27"/>
      <c r="X328" s="27"/>
      <c r="Y328" s="28"/>
      <c r="Z328" s="284"/>
      <c r="AA328" s="175"/>
    </row>
    <row r="329" spans="1:27" ht="20.100000000000001" customHeight="1" x14ac:dyDescent="0.15">
      <c r="A329" s="158"/>
      <c r="B329" s="158"/>
      <c r="C329" s="177"/>
      <c r="D329" s="413">
        <f t="shared" si="2"/>
        <v>41</v>
      </c>
      <c r="E329" s="430"/>
      <c r="F329" s="415" t="s">
        <v>180</v>
      </c>
      <c r="G329" s="416"/>
      <c r="H329" s="416"/>
      <c r="I329" s="416"/>
      <c r="J329" s="417"/>
      <c r="K329" s="6"/>
      <c r="L329" s="459"/>
      <c r="M329" s="460"/>
      <c r="N329" s="461"/>
      <c r="O329" s="462"/>
      <c r="P329" s="463"/>
      <c r="Q329" s="446"/>
      <c r="R329" s="447"/>
      <c r="S329" s="464"/>
      <c r="T329" s="465"/>
      <c r="U329" s="465"/>
      <c r="V329" s="465"/>
      <c r="W329" s="465"/>
      <c r="X329" s="465"/>
      <c r="Y329" s="466"/>
      <c r="Z329" s="284"/>
      <c r="AA329" s="175"/>
    </row>
    <row r="330" spans="1:27" ht="20.100000000000001" customHeight="1" x14ac:dyDescent="0.15">
      <c r="A330" s="158"/>
      <c r="B330" s="158"/>
      <c r="C330" s="177"/>
      <c r="D330" s="413">
        <f t="shared" si="2"/>
        <v>42</v>
      </c>
      <c r="E330" s="430"/>
      <c r="F330" s="415" t="s">
        <v>181</v>
      </c>
      <c r="G330" s="416"/>
      <c r="H330" s="416"/>
      <c r="I330" s="416"/>
      <c r="J330" s="417"/>
      <c r="K330" s="6"/>
      <c r="L330" s="467"/>
      <c r="M330" s="468"/>
      <c r="N330" s="461"/>
      <c r="O330" s="462"/>
      <c r="P330" s="463"/>
      <c r="Q330" s="446"/>
      <c r="R330" s="447"/>
      <c r="S330" s="469"/>
      <c r="T330" s="470"/>
      <c r="U330" s="470"/>
      <c r="V330" s="470"/>
      <c r="W330" s="470"/>
      <c r="X330" s="470"/>
      <c r="Y330" s="471"/>
      <c r="Z330" s="284"/>
      <c r="AA330" s="175"/>
    </row>
    <row r="331" spans="1:27" ht="20.100000000000001" customHeight="1" x14ac:dyDescent="0.15">
      <c r="A331" s="158"/>
      <c r="B331" s="158"/>
      <c r="C331" s="177"/>
      <c r="D331" s="413">
        <f t="shared" si="2"/>
        <v>43</v>
      </c>
      <c r="E331" s="430"/>
      <c r="F331" s="415" t="s">
        <v>182</v>
      </c>
      <c r="G331" s="416"/>
      <c r="H331" s="416"/>
      <c r="I331" s="416"/>
      <c r="J331" s="417"/>
      <c r="K331" s="6"/>
      <c r="L331" s="467"/>
      <c r="M331" s="468"/>
      <c r="N331" s="461"/>
      <c r="O331" s="462"/>
      <c r="P331" s="463"/>
      <c r="Q331" s="446"/>
      <c r="R331" s="447"/>
      <c r="S331" s="469"/>
      <c r="T331" s="470"/>
      <c r="U331" s="470"/>
      <c r="V331" s="470"/>
      <c r="W331" s="470"/>
      <c r="X331" s="470"/>
      <c r="Y331" s="471"/>
      <c r="Z331" s="176"/>
      <c r="AA331" s="175"/>
    </row>
    <row r="332" spans="1:27" ht="20.100000000000001" customHeight="1" x14ac:dyDescent="0.15">
      <c r="A332" s="158"/>
      <c r="B332" s="158"/>
      <c r="C332" s="177"/>
      <c r="D332" s="413">
        <f t="shared" si="2"/>
        <v>44</v>
      </c>
      <c r="E332" s="430"/>
      <c r="F332" s="472" t="s">
        <v>219</v>
      </c>
      <c r="G332" s="473"/>
      <c r="H332" s="473"/>
      <c r="I332" s="473"/>
      <c r="J332" s="474"/>
      <c r="K332" s="6"/>
      <c r="L332" s="467"/>
      <c r="M332" s="468"/>
      <c r="N332" s="461"/>
      <c r="O332" s="462"/>
      <c r="P332" s="463"/>
      <c r="Q332" s="446"/>
      <c r="R332" s="447"/>
      <c r="S332" s="469"/>
      <c r="T332" s="470"/>
      <c r="U332" s="470"/>
      <c r="V332" s="470"/>
      <c r="W332" s="470"/>
      <c r="X332" s="470"/>
      <c r="Y332" s="471"/>
      <c r="Z332" s="176"/>
      <c r="AA332" s="175"/>
    </row>
    <row r="333" spans="1:27" ht="20.100000000000001" customHeight="1" x14ac:dyDescent="0.15">
      <c r="A333" s="158"/>
      <c r="B333" s="158"/>
      <c r="C333" s="177"/>
      <c r="D333" s="413">
        <f t="shared" si="2"/>
        <v>45</v>
      </c>
      <c r="E333" s="430"/>
      <c r="F333" s="472" t="s">
        <v>220</v>
      </c>
      <c r="G333" s="473"/>
      <c r="H333" s="473"/>
      <c r="I333" s="473"/>
      <c r="J333" s="474"/>
      <c r="K333" s="6"/>
      <c r="L333" s="467"/>
      <c r="M333" s="468"/>
      <c r="N333" s="461"/>
      <c r="O333" s="462"/>
      <c r="P333" s="463"/>
      <c r="Q333" s="446"/>
      <c r="R333" s="447"/>
      <c r="S333" s="469"/>
      <c r="T333" s="470"/>
      <c r="U333" s="470"/>
      <c r="V333" s="470"/>
      <c r="W333" s="470"/>
      <c r="X333" s="470"/>
      <c r="Y333" s="471"/>
      <c r="Z333" s="176"/>
      <c r="AA333" s="175"/>
    </row>
    <row r="334" spans="1:27" ht="20.100000000000001" customHeight="1" x14ac:dyDescent="0.15">
      <c r="A334" s="158"/>
      <c r="B334" s="158"/>
      <c r="C334" s="177"/>
      <c r="D334" s="413">
        <f t="shared" si="2"/>
        <v>46</v>
      </c>
      <c r="E334" s="430"/>
      <c r="F334" s="472" t="s">
        <v>221</v>
      </c>
      <c r="G334" s="473"/>
      <c r="H334" s="473"/>
      <c r="I334" s="473"/>
      <c r="J334" s="474"/>
      <c r="K334" s="6"/>
      <c r="L334" s="467"/>
      <c r="M334" s="468"/>
      <c r="N334" s="461"/>
      <c r="O334" s="462"/>
      <c r="P334" s="463"/>
      <c r="Q334" s="446"/>
      <c r="R334" s="447"/>
      <c r="S334" s="469"/>
      <c r="T334" s="470"/>
      <c r="U334" s="470"/>
      <c r="V334" s="470"/>
      <c r="W334" s="470"/>
      <c r="X334" s="470"/>
      <c r="Y334" s="471"/>
      <c r="Z334" s="176"/>
      <c r="AA334" s="175"/>
    </row>
    <row r="335" spans="1:27" ht="20.100000000000001" customHeight="1" x14ac:dyDescent="0.15">
      <c r="A335" s="158"/>
      <c r="B335" s="158"/>
      <c r="C335" s="177"/>
      <c r="D335" s="413">
        <f t="shared" si="2"/>
        <v>47</v>
      </c>
      <c r="E335" s="430"/>
      <c r="F335" s="472" t="s">
        <v>222</v>
      </c>
      <c r="G335" s="473"/>
      <c r="H335" s="473"/>
      <c r="I335" s="473"/>
      <c r="J335" s="474"/>
      <c r="K335" s="6"/>
      <c r="L335" s="467"/>
      <c r="M335" s="468"/>
      <c r="N335" s="461"/>
      <c r="O335" s="462"/>
      <c r="P335" s="463"/>
      <c r="Q335" s="446"/>
      <c r="R335" s="447"/>
      <c r="S335" s="469"/>
      <c r="T335" s="470"/>
      <c r="U335" s="470"/>
      <c r="V335" s="470"/>
      <c r="W335" s="470"/>
      <c r="X335" s="470"/>
      <c r="Y335" s="471"/>
      <c r="Z335" s="176"/>
      <c r="AA335" s="175"/>
    </row>
    <row r="336" spans="1:27" ht="20.100000000000001" customHeight="1" x14ac:dyDescent="0.15">
      <c r="A336" s="158"/>
      <c r="B336" s="158"/>
      <c r="C336" s="177"/>
      <c r="D336" s="413">
        <f t="shared" si="2"/>
        <v>48</v>
      </c>
      <c r="E336" s="430"/>
      <c r="F336" s="472" t="s">
        <v>223</v>
      </c>
      <c r="G336" s="473"/>
      <c r="H336" s="473"/>
      <c r="I336" s="473"/>
      <c r="J336" s="474"/>
      <c r="K336" s="6"/>
      <c r="L336" s="467"/>
      <c r="M336" s="468"/>
      <c r="N336" s="461"/>
      <c r="O336" s="462"/>
      <c r="P336" s="463"/>
      <c r="Q336" s="446"/>
      <c r="R336" s="447"/>
      <c r="S336" s="469"/>
      <c r="T336" s="470"/>
      <c r="U336" s="470"/>
      <c r="V336" s="470"/>
      <c r="W336" s="470"/>
      <c r="X336" s="470"/>
      <c r="Y336" s="471"/>
      <c r="Z336" s="176"/>
      <c r="AA336" s="175"/>
    </row>
    <row r="337" spans="1:27" ht="20.100000000000001" customHeight="1" x14ac:dyDescent="0.15">
      <c r="A337" s="158"/>
      <c r="B337" s="158"/>
      <c r="C337" s="177"/>
      <c r="D337" s="421">
        <f t="shared" si="2"/>
        <v>49</v>
      </c>
      <c r="E337" s="475"/>
      <c r="F337" s="423" t="s">
        <v>183</v>
      </c>
      <c r="G337" s="424"/>
      <c r="H337" s="424"/>
      <c r="I337" s="424"/>
      <c r="J337" s="425"/>
      <c r="K337" s="7"/>
      <c r="L337" s="476"/>
      <c r="M337" s="477"/>
      <c r="N337" s="478"/>
      <c r="O337" s="479"/>
      <c r="P337" s="480"/>
      <c r="Q337" s="481"/>
      <c r="R337" s="482"/>
      <c r="S337" s="483"/>
      <c r="T337" s="484"/>
      <c r="U337" s="484"/>
      <c r="V337" s="484"/>
      <c r="W337" s="484"/>
      <c r="X337" s="484"/>
      <c r="Y337" s="485"/>
      <c r="Z337" s="176"/>
      <c r="AA337" s="175"/>
    </row>
    <row r="338" spans="1:27" ht="20.100000000000001" customHeight="1" x14ac:dyDescent="0.15">
      <c r="A338" s="158"/>
      <c r="B338" s="158"/>
      <c r="C338" s="177"/>
      <c r="D338" s="486">
        <f t="shared" si="2"/>
        <v>50</v>
      </c>
      <c r="E338" s="487" t="s">
        <v>184</v>
      </c>
      <c r="F338" s="488"/>
      <c r="G338" s="488"/>
      <c r="H338" s="488"/>
      <c r="I338" s="488"/>
      <c r="J338" s="489"/>
      <c r="K338" s="10"/>
      <c r="L338" s="434"/>
      <c r="M338" s="490"/>
      <c r="N338" s="491" t="s">
        <v>185</v>
      </c>
      <c r="O338" s="492"/>
      <c r="P338" s="493"/>
      <c r="Q338" s="72"/>
      <c r="R338" s="73"/>
      <c r="S338" s="32"/>
      <c r="T338" s="33"/>
      <c r="U338" s="33"/>
      <c r="V338" s="33"/>
      <c r="W338" s="33"/>
      <c r="X338" s="33"/>
      <c r="Y338" s="34"/>
      <c r="Z338" s="176"/>
      <c r="AA338" s="175"/>
    </row>
    <row r="339" spans="1:27" ht="20.100000000000001" customHeight="1" x14ac:dyDescent="0.15">
      <c r="A339" s="158">
        <f>IF(AND(K339="○",L339="○", OR(Q339="",S339="")),1001,0)</f>
        <v>0</v>
      </c>
      <c r="B339" s="158"/>
      <c r="C339" s="171"/>
      <c r="D339" s="405">
        <f t="shared" si="2"/>
        <v>51</v>
      </c>
      <c r="E339" s="494" t="s">
        <v>237</v>
      </c>
      <c r="F339" s="407" t="s">
        <v>153</v>
      </c>
      <c r="G339" s="408"/>
      <c r="H339" s="408"/>
      <c r="I339" s="408"/>
      <c r="J339" s="409"/>
      <c r="K339" s="9"/>
      <c r="L339" s="74"/>
      <c r="M339" s="75"/>
      <c r="N339" s="495" t="s">
        <v>186</v>
      </c>
      <c r="O339" s="496"/>
      <c r="P339" s="497"/>
      <c r="Q339" s="76"/>
      <c r="R339" s="77"/>
      <c r="S339" s="20"/>
      <c r="T339" s="21"/>
      <c r="U339" s="21"/>
      <c r="V339" s="21"/>
      <c r="W339" s="21"/>
      <c r="X339" s="21"/>
      <c r="Y339" s="22"/>
      <c r="Z339" s="222"/>
    </row>
    <row r="340" spans="1:27" ht="20.100000000000001" customHeight="1" x14ac:dyDescent="0.15">
      <c r="A340" s="158">
        <f>IF(AND(K340="○",L340="○", OR(Q339="",S339="")),1001,0)</f>
        <v>0</v>
      </c>
      <c r="B340" s="158"/>
      <c r="C340" s="177"/>
      <c r="D340" s="413">
        <f t="shared" si="2"/>
        <v>52</v>
      </c>
      <c r="E340" s="498"/>
      <c r="F340" s="415" t="s">
        <v>154</v>
      </c>
      <c r="G340" s="416"/>
      <c r="H340" s="416"/>
      <c r="I340" s="416"/>
      <c r="J340" s="417"/>
      <c r="K340" s="6"/>
      <c r="L340" s="35"/>
      <c r="M340" s="36"/>
      <c r="N340" s="491"/>
      <c r="O340" s="492"/>
      <c r="P340" s="493"/>
      <c r="Q340" s="78"/>
      <c r="R340" s="79"/>
      <c r="S340" s="23"/>
      <c r="T340" s="24"/>
      <c r="U340" s="24"/>
      <c r="V340" s="24"/>
      <c r="W340" s="24"/>
      <c r="X340" s="24"/>
      <c r="Y340" s="25"/>
      <c r="Z340" s="176"/>
      <c r="AA340" s="175"/>
    </row>
    <row r="341" spans="1:27" ht="20.100000000000001" customHeight="1" x14ac:dyDescent="0.15">
      <c r="A341" s="158">
        <f>IF(AND(K341="○",L341="○", OR(Q339="",S339="")),1001,0)</f>
        <v>0</v>
      </c>
      <c r="B341" s="158"/>
      <c r="C341" s="177"/>
      <c r="D341" s="413">
        <f t="shared" si="2"/>
        <v>53</v>
      </c>
      <c r="E341" s="498"/>
      <c r="F341" s="415" t="s">
        <v>155</v>
      </c>
      <c r="G341" s="416"/>
      <c r="H341" s="416"/>
      <c r="I341" s="416"/>
      <c r="J341" s="417"/>
      <c r="K341" s="6"/>
      <c r="L341" s="35"/>
      <c r="M341" s="36"/>
      <c r="N341" s="491"/>
      <c r="O341" s="492"/>
      <c r="P341" s="493"/>
      <c r="Q341" s="80"/>
      <c r="R341" s="79"/>
      <c r="S341" s="23"/>
      <c r="T341" s="24"/>
      <c r="U341" s="24"/>
      <c r="V341" s="24"/>
      <c r="W341" s="24"/>
      <c r="X341" s="24"/>
      <c r="Y341" s="25"/>
      <c r="Z341" s="176"/>
      <c r="AA341" s="175"/>
    </row>
    <row r="342" spans="1:27" ht="20.100000000000001" customHeight="1" x14ac:dyDescent="0.15">
      <c r="A342" s="158">
        <f>IF(AND(K342="○",L342="○", OR(Q339="",S339="")),1001,0)</f>
        <v>0</v>
      </c>
      <c r="B342" s="158"/>
      <c r="C342" s="177"/>
      <c r="D342" s="413">
        <f t="shared" si="2"/>
        <v>54</v>
      </c>
      <c r="E342" s="498"/>
      <c r="F342" s="415" t="s">
        <v>156</v>
      </c>
      <c r="G342" s="416"/>
      <c r="H342" s="416"/>
      <c r="I342" s="416"/>
      <c r="J342" s="417"/>
      <c r="K342" s="6"/>
      <c r="L342" s="35"/>
      <c r="M342" s="36"/>
      <c r="N342" s="491"/>
      <c r="O342" s="492"/>
      <c r="P342" s="493"/>
      <c r="Q342" s="80"/>
      <c r="R342" s="79"/>
      <c r="S342" s="23"/>
      <c r="T342" s="24"/>
      <c r="U342" s="24"/>
      <c r="V342" s="24"/>
      <c r="W342" s="24"/>
      <c r="X342" s="24"/>
      <c r="Y342" s="25"/>
      <c r="Z342" s="176"/>
      <c r="AA342" s="175"/>
    </row>
    <row r="343" spans="1:27" ht="20.100000000000001" customHeight="1" x14ac:dyDescent="0.15">
      <c r="A343" s="158">
        <f>IF(AND(K343="○",L343="○", OR(Q339="",S339="")),1001,0)</f>
        <v>0</v>
      </c>
      <c r="B343" s="158"/>
      <c r="C343" s="177"/>
      <c r="D343" s="413">
        <f t="shared" si="2"/>
        <v>55</v>
      </c>
      <c r="E343" s="498"/>
      <c r="F343" s="415" t="s">
        <v>157</v>
      </c>
      <c r="G343" s="416"/>
      <c r="H343" s="416"/>
      <c r="I343" s="416"/>
      <c r="J343" s="417"/>
      <c r="K343" s="6"/>
      <c r="L343" s="35"/>
      <c r="M343" s="36"/>
      <c r="N343" s="491"/>
      <c r="O343" s="492"/>
      <c r="P343" s="493"/>
      <c r="Q343" s="80"/>
      <c r="R343" s="79"/>
      <c r="S343" s="23"/>
      <c r="T343" s="24"/>
      <c r="U343" s="24"/>
      <c r="V343" s="24"/>
      <c r="W343" s="24"/>
      <c r="X343" s="24"/>
      <c r="Y343" s="25"/>
      <c r="Z343" s="176"/>
      <c r="AA343" s="175"/>
    </row>
    <row r="344" spans="1:27" ht="20.100000000000001" customHeight="1" x14ac:dyDescent="0.15">
      <c r="A344" s="158">
        <f>IF(AND(K344="○",L344="○", OR(Q339="",S339="")),1001,0)</f>
        <v>0</v>
      </c>
      <c r="B344" s="158"/>
      <c r="C344" s="177"/>
      <c r="D344" s="413">
        <f t="shared" si="2"/>
        <v>56</v>
      </c>
      <c r="E344" s="498"/>
      <c r="F344" s="415" t="s">
        <v>158</v>
      </c>
      <c r="G344" s="416"/>
      <c r="H344" s="416"/>
      <c r="I344" s="416"/>
      <c r="J344" s="417"/>
      <c r="K344" s="6"/>
      <c r="L344" s="35"/>
      <c r="M344" s="36"/>
      <c r="N344" s="491"/>
      <c r="O344" s="492"/>
      <c r="P344" s="493"/>
      <c r="Q344" s="80"/>
      <c r="R344" s="79"/>
      <c r="S344" s="23"/>
      <c r="T344" s="24"/>
      <c r="U344" s="24"/>
      <c r="V344" s="24"/>
      <c r="W344" s="24"/>
      <c r="X344" s="24"/>
      <c r="Y344" s="25"/>
      <c r="Z344" s="176"/>
      <c r="AA344" s="175"/>
    </row>
    <row r="345" spans="1:27" ht="20.100000000000001" customHeight="1" x14ac:dyDescent="0.15">
      <c r="A345" s="158">
        <f>IF(AND(K345="○",L345="○", OR(Q339="",S339="")),1001,0)</f>
        <v>0</v>
      </c>
      <c r="B345" s="158"/>
      <c r="C345" s="177"/>
      <c r="D345" s="413">
        <f t="shared" si="2"/>
        <v>57</v>
      </c>
      <c r="E345" s="498"/>
      <c r="F345" s="415" t="s">
        <v>159</v>
      </c>
      <c r="G345" s="416"/>
      <c r="H345" s="416"/>
      <c r="I345" s="416"/>
      <c r="J345" s="417"/>
      <c r="K345" s="10"/>
      <c r="L345" s="35"/>
      <c r="M345" s="36"/>
      <c r="N345" s="491"/>
      <c r="O345" s="492"/>
      <c r="P345" s="493"/>
      <c r="Q345" s="78"/>
      <c r="R345" s="79"/>
      <c r="S345" s="23"/>
      <c r="T345" s="24"/>
      <c r="U345" s="24"/>
      <c r="V345" s="24"/>
      <c r="W345" s="24"/>
      <c r="X345" s="24"/>
      <c r="Y345" s="25"/>
      <c r="Z345" s="176"/>
      <c r="AA345" s="175"/>
    </row>
    <row r="346" spans="1:27" ht="20.100000000000001" customHeight="1" x14ac:dyDescent="0.15">
      <c r="A346" s="158">
        <f>IF(AND(K346="○",L346="○", OR(Q339="",S339="")),1001,0)</f>
        <v>0</v>
      </c>
      <c r="B346" s="158"/>
      <c r="C346" s="177"/>
      <c r="D346" s="413">
        <f t="shared" si="2"/>
        <v>58</v>
      </c>
      <c r="E346" s="498"/>
      <c r="F346" s="455" t="s">
        <v>160</v>
      </c>
      <c r="G346" s="456"/>
      <c r="H346" s="456"/>
      <c r="I346" s="456"/>
      <c r="J346" s="457"/>
      <c r="K346" s="6"/>
      <c r="L346" s="35"/>
      <c r="M346" s="36"/>
      <c r="N346" s="499"/>
      <c r="O346" s="500"/>
      <c r="P346" s="501"/>
      <c r="Q346" s="81"/>
      <c r="R346" s="82"/>
      <c r="S346" s="26"/>
      <c r="T346" s="27"/>
      <c r="U346" s="27"/>
      <c r="V346" s="27"/>
      <c r="W346" s="27"/>
      <c r="X346" s="27"/>
      <c r="Y346" s="28"/>
      <c r="Z346" s="176"/>
      <c r="AA346" s="175"/>
    </row>
    <row r="347" spans="1:27" ht="20.100000000000001" customHeight="1" x14ac:dyDescent="0.15">
      <c r="A347" s="158">
        <f>IF(AND(K347="○", OR(Q347="",S347="")),1001,0)</f>
        <v>0</v>
      </c>
      <c r="B347" s="158"/>
      <c r="C347" s="177"/>
      <c r="D347" s="413">
        <f t="shared" si="2"/>
        <v>59</v>
      </c>
      <c r="E347" s="498"/>
      <c r="F347" s="415" t="s">
        <v>230</v>
      </c>
      <c r="G347" s="416"/>
      <c r="H347" s="416"/>
      <c r="I347" s="416"/>
      <c r="J347" s="417"/>
      <c r="K347" s="6"/>
      <c r="L347" s="502"/>
      <c r="M347" s="503"/>
      <c r="N347" s="504" t="s">
        <v>187</v>
      </c>
      <c r="O347" s="505"/>
      <c r="P347" s="506"/>
      <c r="Q347" s="91"/>
      <c r="R347" s="93"/>
      <c r="S347" s="17"/>
      <c r="T347" s="18"/>
      <c r="U347" s="18"/>
      <c r="V347" s="18"/>
      <c r="W347" s="18"/>
      <c r="X347" s="18"/>
      <c r="Y347" s="19"/>
      <c r="Z347" s="176"/>
      <c r="AA347" s="175"/>
    </row>
    <row r="348" spans="1:27" ht="20.100000000000001" customHeight="1" x14ac:dyDescent="0.15">
      <c r="A348" s="158"/>
      <c r="B348" s="158"/>
      <c r="C348" s="177"/>
      <c r="D348" s="454">
        <f t="shared" si="2"/>
        <v>60</v>
      </c>
      <c r="E348" s="498"/>
      <c r="F348" s="507" t="s">
        <v>188</v>
      </c>
      <c r="G348" s="508"/>
      <c r="H348" s="508"/>
      <c r="I348" s="508"/>
      <c r="J348" s="509"/>
      <c r="K348" s="106"/>
      <c r="L348" s="510"/>
      <c r="M348" s="503"/>
      <c r="N348" s="504" t="s">
        <v>189</v>
      </c>
      <c r="O348" s="505"/>
      <c r="P348" s="506"/>
      <c r="Q348" s="91"/>
      <c r="R348" s="93"/>
      <c r="S348" s="17"/>
      <c r="T348" s="18"/>
      <c r="U348" s="18"/>
      <c r="V348" s="18"/>
      <c r="W348" s="18"/>
      <c r="X348" s="18"/>
      <c r="Y348" s="19"/>
      <c r="Z348" s="176"/>
      <c r="AA348" s="175"/>
    </row>
    <row r="349" spans="1:27" ht="20.100000000000001" customHeight="1" x14ac:dyDescent="0.15">
      <c r="A349" s="158"/>
      <c r="B349" s="158"/>
      <c r="C349" s="177"/>
      <c r="D349" s="421">
        <f t="shared" si="2"/>
        <v>61</v>
      </c>
      <c r="E349" s="511"/>
      <c r="F349" s="512"/>
      <c r="G349" s="513"/>
      <c r="H349" s="513"/>
      <c r="I349" s="513"/>
      <c r="J349" s="514"/>
      <c r="K349" s="107"/>
      <c r="L349" s="515"/>
      <c r="M349" s="516"/>
      <c r="N349" s="517" t="s">
        <v>190</v>
      </c>
      <c r="O349" s="518"/>
      <c r="P349" s="519"/>
      <c r="Q349" s="83"/>
      <c r="R349" s="84"/>
      <c r="S349" s="11"/>
      <c r="T349" s="12"/>
      <c r="U349" s="12"/>
      <c r="V349" s="12"/>
      <c r="W349" s="12"/>
      <c r="X349" s="12"/>
      <c r="Y349" s="13"/>
      <c r="Z349" s="176"/>
      <c r="AA349" s="175"/>
    </row>
    <row r="350" spans="1:27" ht="20.100000000000001" customHeight="1" x14ac:dyDescent="0.15">
      <c r="A350" s="158"/>
      <c r="B350" s="520"/>
      <c r="C350" s="521"/>
      <c r="D350" s="522">
        <f>D349+1</f>
        <v>62</v>
      </c>
      <c r="E350" s="523" t="s">
        <v>195</v>
      </c>
      <c r="F350" s="524"/>
      <c r="G350" s="524"/>
      <c r="H350" s="524"/>
      <c r="I350" s="524"/>
      <c r="J350" s="525"/>
      <c r="K350" s="85"/>
      <c r="L350" s="526"/>
      <c r="M350" s="490"/>
      <c r="N350" s="527" t="s">
        <v>224</v>
      </c>
      <c r="O350" s="528"/>
      <c r="P350" s="528"/>
      <c r="Q350" s="89"/>
      <c r="R350" s="90"/>
      <c r="S350" s="14"/>
      <c r="T350" s="15"/>
      <c r="U350" s="15"/>
      <c r="V350" s="15"/>
      <c r="W350" s="15"/>
      <c r="X350" s="15"/>
      <c r="Y350" s="16"/>
      <c r="Z350" s="175"/>
      <c r="AA350" s="183"/>
    </row>
    <row r="351" spans="1:27" ht="20.100000000000001" customHeight="1" x14ac:dyDescent="0.15">
      <c r="A351" s="158">
        <f>IF(AND(TRIM($N351)&lt;&gt;"",OR(Q351="",S351="")), 1001, 0)</f>
        <v>0</v>
      </c>
      <c r="B351" s="520"/>
      <c r="C351" s="521"/>
      <c r="D351" s="529">
        <f t="shared" ref="D351:D353" si="3">D350+1</f>
        <v>63</v>
      </c>
      <c r="E351" s="530"/>
      <c r="F351" s="531"/>
      <c r="G351" s="531"/>
      <c r="H351" s="531"/>
      <c r="I351" s="531"/>
      <c r="J351" s="532"/>
      <c r="K351" s="86"/>
      <c r="L351" s="526"/>
      <c r="M351" s="490"/>
      <c r="N351" s="91"/>
      <c r="O351" s="92"/>
      <c r="P351" s="93"/>
      <c r="Q351" s="94"/>
      <c r="R351" s="95"/>
      <c r="S351" s="17"/>
      <c r="T351" s="18"/>
      <c r="U351" s="18"/>
      <c r="V351" s="18"/>
      <c r="W351" s="18"/>
      <c r="X351" s="18"/>
      <c r="Y351" s="19"/>
      <c r="Z351" s="175"/>
      <c r="AA351" s="183"/>
    </row>
    <row r="352" spans="1:27" ht="20.100000000000001" customHeight="1" x14ac:dyDescent="0.15">
      <c r="A352" s="158">
        <f>IF(AND(TRIM($N352)&lt;&gt;"",OR(Q352="",S352="")), 1001, 0)</f>
        <v>0</v>
      </c>
      <c r="B352" s="520"/>
      <c r="C352" s="521"/>
      <c r="D352" s="529">
        <f t="shared" si="3"/>
        <v>64</v>
      </c>
      <c r="E352" s="530"/>
      <c r="F352" s="531"/>
      <c r="G352" s="531"/>
      <c r="H352" s="531"/>
      <c r="I352" s="531"/>
      <c r="J352" s="532"/>
      <c r="K352" s="87"/>
      <c r="L352" s="526"/>
      <c r="M352" s="490"/>
      <c r="N352" s="91"/>
      <c r="O352" s="92"/>
      <c r="P352" s="93"/>
      <c r="Q352" s="94"/>
      <c r="R352" s="95"/>
      <c r="S352" s="17"/>
      <c r="T352" s="18"/>
      <c r="U352" s="18"/>
      <c r="V352" s="18"/>
      <c r="W352" s="18"/>
      <c r="X352" s="18"/>
      <c r="Y352" s="19"/>
      <c r="Z352" s="175"/>
      <c r="AA352" s="183"/>
    </row>
    <row r="353" spans="1:27" ht="20.100000000000001" customHeight="1" x14ac:dyDescent="0.15">
      <c r="A353" s="158">
        <f>IF(AND(TRIM($N353)&lt;&gt;"",OR(Q353="",S353="")), 1001, 0)</f>
        <v>0</v>
      </c>
      <c r="B353" s="520"/>
      <c r="C353" s="178"/>
      <c r="D353" s="486">
        <f t="shared" si="3"/>
        <v>65</v>
      </c>
      <c r="E353" s="533"/>
      <c r="F353" s="534"/>
      <c r="G353" s="534"/>
      <c r="H353" s="534"/>
      <c r="I353" s="534"/>
      <c r="J353" s="535"/>
      <c r="K353" s="88"/>
      <c r="L353" s="536"/>
      <c r="M353" s="516"/>
      <c r="N353" s="83"/>
      <c r="O353" s="96"/>
      <c r="P353" s="84"/>
      <c r="Q353" s="97"/>
      <c r="R353" s="98"/>
      <c r="S353" s="11"/>
      <c r="T353" s="12"/>
      <c r="U353" s="12"/>
      <c r="V353" s="12"/>
      <c r="W353" s="12"/>
      <c r="X353" s="12"/>
      <c r="Y353" s="13"/>
      <c r="Z353" s="284"/>
      <c r="AA353" s="183"/>
    </row>
    <row r="354" spans="1:27" ht="5.0999999999999996" customHeight="1" x14ac:dyDescent="0.15">
      <c r="A354" s="158"/>
      <c r="B354" s="158"/>
      <c r="C354" s="177"/>
      <c r="D354" s="173"/>
      <c r="E354" s="175"/>
      <c r="F354" s="175"/>
      <c r="G354" s="175"/>
      <c r="H354" s="175"/>
      <c r="I354" s="175"/>
      <c r="J354" s="175"/>
      <c r="K354" s="175"/>
      <c r="L354" s="175"/>
      <c r="M354" s="175"/>
      <c r="N354" s="188"/>
      <c r="O354" s="173"/>
      <c r="P354" s="173"/>
      <c r="Q354" s="213"/>
      <c r="R354" s="173"/>
      <c r="S354" s="537"/>
      <c r="T354" s="173"/>
      <c r="U354" s="173"/>
      <c r="V354" s="351"/>
      <c r="X354" s="175"/>
      <c r="Y354" s="175"/>
      <c r="Z354" s="176"/>
      <c r="AA354" s="175"/>
    </row>
    <row r="355" spans="1:27" ht="15" customHeight="1" x14ac:dyDescent="0.15">
      <c r="A355" s="158"/>
      <c r="B355" s="158"/>
      <c r="C355" s="177"/>
      <c r="D355" s="538" t="s">
        <v>191</v>
      </c>
      <c r="E355" s="539" t="s">
        <v>196</v>
      </c>
      <c r="F355" s="540"/>
      <c r="G355" s="540"/>
      <c r="H355" s="540"/>
      <c r="I355" s="540"/>
      <c r="J355" s="540"/>
      <c r="K355" s="540"/>
      <c r="L355" s="540"/>
      <c r="M355" s="540"/>
      <c r="N355" s="540"/>
      <c r="O355" s="540"/>
      <c r="P355" s="540"/>
      <c r="Q355" s="540"/>
      <c r="R355" s="540"/>
      <c r="S355" s="540"/>
      <c r="T355" s="540"/>
      <c r="U355" s="540"/>
      <c r="V355" s="351"/>
      <c r="X355" s="190"/>
      <c r="Z355" s="186"/>
      <c r="AA355" s="190"/>
    </row>
    <row r="356" spans="1:27" ht="15" customHeight="1" x14ac:dyDescent="0.15">
      <c r="A356" s="158"/>
      <c r="B356" s="158"/>
      <c r="C356" s="177"/>
      <c r="D356" s="538" t="s">
        <v>192</v>
      </c>
      <c r="E356" s="539" t="s">
        <v>197</v>
      </c>
      <c r="F356" s="540"/>
      <c r="G356" s="540"/>
      <c r="H356" s="540"/>
      <c r="I356" s="540"/>
      <c r="J356" s="540"/>
      <c r="K356" s="540"/>
      <c r="L356" s="540"/>
      <c r="M356" s="540"/>
      <c r="N356" s="540"/>
      <c r="O356" s="540"/>
      <c r="P356" s="540"/>
      <c r="Q356" s="540"/>
      <c r="R356" s="540"/>
      <c r="S356" s="540"/>
      <c r="T356" s="540"/>
      <c r="U356" s="540"/>
      <c r="V356" s="351"/>
      <c r="X356" s="190"/>
      <c r="Z356" s="186"/>
      <c r="AA356" s="190"/>
    </row>
    <row r="357" spans="1:27" ht="15" customHeight="1" x14ac:dyDescent="0.15">
      <c r="A357" s="158"/>
      <c r="B357" s="158"/>
      <c r="C357" s="177"/>
      <c r="D357" s="538" t="s">
        <v>193</v>
      </c>
      <c r="E357" s="539" t="s">
        <v>226</v>
      </c>
      <c r="F357" s="540"/>
      <c r="G357" s="540"/>
      <c r="H357" s="540"/>
      <c r="I357" s="540"/>
      <c r="J357" s="540"/>
      <c r="K357" s="540"/>
      <c r="L357" s="540"/>
      <c r="M357" s="540"/>
      <c r="N357" s="540"/>
      <c r="O357" s="540"/>
      <c r="P357" s="540"/>
      <c r="Q357" s="540"/>
      <c r="R357" s="540"/>
      <c r="S357" s="540"/>
      <c r="T357" s="540"/>
      <c r="U357" s="540"/>
      <c r="V357" s="351"/>
      <c r="X357" s="190"/>
      <c r="Z357" s="186"/>
      <c r="AA357" s="190"/>
    </row>
    <row r="358" spans="1:27" ht="15" customHeight="1" x14ac:dyDescent="0.15">
      <c r="A358" s="158"/>
      <c r="B358" s="158"/>
      <c r="C358" s="177"/>
      <c r="D358" s="538" t="s">
        <v>194</v>
      </c>
      <c r="E358" s="539" t="s">
        <v>198</v>
      </c>
      <c r="F358" s="540"/>
      <c r="G358" s="540"/>
      <c r="H358" s="540"/>
      <c r="I358" s="540"/>
      <c r="J358" s="540"/>
      <c r="K358" s="540"/>
      <c r="L358" s="540"/>
      <c r="M358" s="540"/>
      <c r="N358" s="540"/>
      <c r="O358" s="540"/>
      <c r="P358" s="540"/>
      <c r="Q358" s="540"/>
      <c r="R358" s="540"/>
      <c r="S358" s="540"/>
      <c r="T358" s="540"/>
      <c r="U358" s="540"/>
      <c r="V358" s="351"/>
      <c r="X358" s="190"/>
      <c r="Z358" s="186"/>
      <c r="AA358" s="190"/>
    </row>
    <row r="359" spans="1:27" ht="15" customHeight="1" x14ac:dyDescent="0.15">
      <c r="A359" s="158"/>
      <c r="B359" s="158"/>
      <c r="C359" s="191"/>
      <c r="D359" s="192"/>
      <c r="E359" s="192"/>
      <c r="F359" s="192"/>
      <c r="G359" s="192"/>
      <c r="H359" s="192"/>
      <c r="I359" s="192"/>
      <c r="J359" s="192"/>
      <c r="K359" s="192"/>
      <c r="L359" s="192"/>
      <c r="M359" s="192"/>
      <c r="N359" s="192"/>
      <c r="O359" s="541"/>
      <c r="P359" s="541"/>
      <c r="Q359" s="541"/>
      <c r="R359" s="542"/>
      <c r="S359" s="541"/>
      <c r="T359" s="543"/>
      <c r="U359" s="541"/>
      <c r="V359" s="541"/>
      <c r="W359" s="541"/>
      <c r="X359" s="541"/>
      <c r="Y359" s="541"/>
      <c r="Z359" s="194"/>
    </row>
    <row r="360" spans="1:27" ht="15" customHeight="1" x14ac:dyDescent="0.15">
      <c r="A360" s="158"/>
      <c r="B360" s="158"/>
      <c r="C360" s="175"/>
      <c r="D360" s="175"/>
      <c r="E360" s="175"/>
      <c r="F360" s="175"/>
      <c r="G360" s="175"/>
      <c r="H360" s="175"/>
      <c r="I360" s="175"/>
      <c r="J360" s="389"/>
      <c r="K360" s="544"/>
      <c r="L360" s="389"/>
      <c r="M360" s="389"/>
      <c r="N360" s="389"/>
      <c r="O360" s="389"/>
      <c r="P360" s="389"/>
      <c r="Q360" s="389"/>
      <c r="R360" s="389"/>
      <c r="S360" s="389"/>
      <c r="T360" s="389"/>
      <c r="U360" s="544"/>
      <c r="V360" s="544"/>
      <c r="W360" s="544"/>
      <c r="X360" s="544"/>
      <c r="Y360" s="544"/>
      <c r="Z360" s="188"/>
    </row>
  </sheetData>
  <sheetProtection algorithmName="SHA-512" hashValue="CZ96OOKjR9Log9ALc27QMDQ7/2bjAlq1K2C1RjjWcINL2MfxhF7Dv/TMtONyrAAILJZk1utrKU9Bs0W0ZM2KZw==" saltValue="wCDieKQ4EQ7LSV4rng3hDw==" spinCount="100000" sheet="1" objects="1" scenarios="1"/>
  <dataConsolidate/>
  <mergeCells count="375">
    <mergeCell ref="N172:Q172"/>
    <mergeCell ref="N173:Q173"/>
    <mergeCell ref="N174:Q174"/>
    <mergeCell ref="D236:J236"/>
    <mergeCell ref="O230:R230"/>
    <mergeCell ref="L196:O196"/>
    <mergeCell ref="P196:R196"/>
    <mergeCell ref="I182:M182"/>
    <mergeCell ref="C222:H222"/>
    <mergeCell ref="P194:R194"/>
    <mergeCell ref="I172:M172"/>
    <mergeCell ref="I173:M173"/>
    <mergeCell ref="I174:M174"/>
    <mergeCell ref="I175:M175"/>
    <mergeCell ref="I178:M178"/>
    <mergeCell ref="I181:M181"/>
    <mergeCell ref="K233:N233"/>
    <mergeCell ref="I183:M183"/>
    <mergeCell ref="N175:Q175"/>
    <mergeCell ref="O231:R231"/>
    <mergeCell ref="P197:Q197"/>
    <mergeCell ref="K198:K199"/>
    <mergeCell ref="N264:O264"/>
    <mergeCell ref="N265:O265"/>
    <mergeCell ref="E254:M254"/>
    <mergeCell ref="E255:M255"/>
    <mergeCell ref="N249:O249"/>
    <mergeCell ref="N250:O250"/>
    <mergeCell ref="N251:O251"/>
    <mergeCell ref="N256:O256"/>
    <mergeCell ref="O234:R234"/>
    <mergeCell ref="O235:R235"/>
    <mergeCell ref="N245:O245"/>
    <mergeCell ref="N247:O247"/>
    <mergeCell ref="O236:R236"/>
    <mergeCell ref="K236:N236"/>
    <mergeCell ref="D244:M244"/>
    <mergeCell ref="N253:O253"/>
    <mergeCell ref="N246:O246"/>
    <mergeCell ref="C241:H241"/>
    <mergeCell ref="N244:P244"/>
    <mergeCell ref="N252:O252"/>
    <mergeCell ref="K234:N234"/>
    <mergeCell ref="O225:R225"/>
    <mergeCell ref="I159:M159"/>
    <mergeCell ref="I161:M161"/>
    <mergeCell ref="I170:M170"/>
    <mergeCell ref="C279:I279"/>
    <mergeCell ref="N274:O274"/>
    <mergeCell ref="N254:O254"/>
    <mergeCell ref="N255:O255"/>
    <mergeCell ref="N259:O259"/>
    <mergeCell ref="N260:O260"/>
    <mergeCell ref="N261:O261"/>
    <mergeCell ref="N262:O262"/>
    <mergeCell ref="N268:O268"/>
    <mergeCell ref="N273:O273"/>
    <mergeCell ref="N257:O257"/>
    <mergeCell ref="N272:O272"/>
    <mergeCell ref="N269:O269"/>
    <mergeCell ref="N270:O270"/>
    <mergeCell ref="N271:O271"/>
    <mergeCell ref="E258:E267"/>
    <mergeCell ref="C166:H166"/>
    <mergeCell ref="L197:O197"/>
    <mergeCell ref="O227:R227"/>
    <mergeCell ref="E198:J199"/>
    <mergeCell ref="E184:H184"/>
    <mergeCell ref="C109:H109"/>
    <mergeCell ref="C146:H146"/>
    <mergeCell ref="I149:M149"/>
    <mergeCell ref="I151:M151"/>
    <mergeCell ref="I118:M118"/>
    <mergeCell ref="I120:M120"/>
    <mergeCell ref="N266:O266"/>
    <mergeCell ref="N267:O267"/>
    <mergeCell ref="N258:O258"/>
    <mergeCell ref="N263:O263"/>
    <mergeCell ref="K232:N232"/>
    <mergeCell ref="O233:R233"/>
    <mergeCell ref="N248:O248"/>
    <mergeCell ref="I184:M184"/>
    <mergeCell ref="I188:L188"/>
    <mergeCell ref="I189:L189"/>
    <mergeCell ref="I190:L190"/>
    <mergeCell ref="I211:M211"/>
    <mergeCell ref="I212:M212"/>
    <mergeCell ref="I214:M214"/>
    <mergeCell ref="I213:M213"/>
    <mergeCell ref="O229:R229"/>
    <mergeCell ref="E234:J234"/>
    <mergeCell ref="E235:J235"/>
    <mergeCell ref="C13:H13"/>
    <mergeCell ref="I20:M20"/>
    <mergeCell ref="I40:M40"/>
    <mergeCell ref="C60:H60"/>
    <mergeCell ref="I63:M63"/>
    <mergeCell ref="I36:M36"/>
    <mergeCell ref="I34:M34"/>
    <mergeCell ref="I22:Y22"/>
    <mergeCell ref="I24:Y24"/>
    <mergeCell ref="I38:Y38"/>
    <mergeCell ref="I32:Y32"/>
    <mergeCell ref="I30:Y30"/>
    <mergeCell ref="I28:Y28"/>
    <mergeCell ref="I26:Y26"/>
    <mergeCell ref="I157:Y157"/>
    <mergeCell ref="I155:Y155"/>
    <mergeCell ref="I153:Y153"/>
    <mergeCell ref="I171:M171"/>
    <mergeCell ref="N171:Q171"/>
    <mergeCell ref="F347:J347"/>
    <mergeCell ref="L347:M347"/>
    <mergeCell ref="N347:P347"/>
    <mergeCell ref="Q347:R347"/>
    <mergeCell ref="L316:M316"/>
    <mergeCell ref="F317:J317"/>
    <mergeCell ref="L317:M317"/>
    <mergeCell ref="F318:J318"/>
    <mergeCell ref="L318:M318"/>
    <mergeCell ref="L319:M319"/>
    <mergeCell ref="F320:J320"/>
    <mergeCell ref="L320:M320"/>
    <mergeCell ref="F321:J321"/>
    <mergeCell ref="L321:M321"/>
    <mergeCell ref="F322:J322"/>
    <mergeCell ref="L322:M322"/>
    <mergeCell ref="F323:J323"/>
    <mergeCell ref="L323:M323"/>
    <mergeCell ref="L324:M324"/>
    <mergeCell ref="O232:R232"/>
    <mergeCell ref="K231:N231"/>
    <mergeCell ref="E290:E292"/>
    <mergeCell ref="E293:E307"/>
    <mergeCell ref="F294:J294"/>
    <mergeCell ref="F295:J295"/>
    <mergeCell ref="F296:J296"/>
    <mergeCell ref="L296:M307"/>
    <mergeCell ref="N296:P307"/>
    <mergeCell ref="Q296:R307"/>
    <mergeCell ref="F297:J297"/>
    <mergeCell ref="F298:J298"/>
    <mergeCell ref="F299:J299"/>
    <mergeCell ref="F300:J300"/>
    <mergeCell ref="F301:J301"/>
    <mergeCell ref="F302:J302"/>
    <mergeCell ref="F303:J303"/>
    <mergeCell ref="F304:J304"/>
    <mergeCell ref="F305:J305"/>
    <mergeCell ref="F306:J306"/>
    <mergeCell ref="F307:J307"/>
    <mergeCell ref="I282:M282"/>
    <mergeCell ref="I284:M284"/>
    <mergeCell ref="K235:N235"/>
    <mergeCell ref="E308:E337"/>
    <mergeCell ref="F348:J349"/>
    <mergeCell ref="K348:K349"/>
    <mergeCell ref="L348:M348"/>
    <mergeCell ref="N348:P348"/>
    <mergeCell ref="Q348:R348"/>
    <mergeCell ref="L349:M349"/>
    <mergeCell ref="N349:P349"/>
    <mergeCell ref="L289:M289"/>
    <mergeCell ref="N289:P289"/>
    <mergeCell ref="Q289:R289"/>
    <mergeCell ref="F290:J290"/>
    <mergeCell ref="L290:M292"/>
    <mergeCell ref="N290:P292"/>
    <mergeCell ref="Q290:R292"/>
    <mergeCell ref="F291:J291"/>
    <mergeCell ref="F292:J292"/>
    <mergeCell ref="F293:J293"/>
    <mergeCell ref="L293:M295"/>
    <mergeCell ref="N293:P295"/>
    <mergeCell ref="Q293:R295"/>
    <mergeCell ref="F308:J308"/>
    <mergeCell ref="F319:J319"/>
    <mergeCell ref="F324:J324"/>
    <mergeCell ref="Q308:R328"/>
    <mergeCell ref="F309:J309"/>
    <mergeCell ref="L309:M309"/>
    <mergeCell ref="F310:J310"/>
    <mergeCell ref="L310:M310"/>
    <mergeCell ref="F311:J311"/>
    <mergeCell ref="L311:M311"/>
    <mergeCell ref="F312:J312"/>
    <mergeCell ref="L312:M312"/>
    <mergeCell ref="F313:J313"/>
    <mergeCell ref="L313:M313"/>
    <mergeCell ref="F314:J314"/>
    <mergeCell ref="L314:M314"/>
    <mergeCell ref="F315:J315"/>
    <mergeCell ref="L315:M315"/>
    <mergeCell ref="F316:J316"/>
    <mergeCell ref="F325:J325"/>
    <mergeCell ref="L325:M325"/>
    <mergeCell ref="F326:J326"/>
    <mergeCell ref="L326:M326"/>
    <mergeCell ref="F327:J327"/>
    <mergeCell ref="F332:J332"/>
    <mergeCell ref="F333:J333"/>
    <mergeCell ref="F334:J334"/>
    <mergeCell ref="F335:J335"/>
    <mergeCell ref="F336:J336"/>
    <mergeCell ref="F337:J337"/>
    <mergeCell ref="F329:J329"/>
    <mergeCell ref="L308:M308"/>
    <mergeCell ref="N308:P328"/>
    <mergeCell ref="Q349:R349"/>
    <mergeCell ref="K350:K353"/>
    <mergeCell ref="L350:M353"/>
    <mergeCell ref="N350:P350"/>
    <mergeCell ref="Q350:R350"/>
    <mergeCell ref="N351:P351"/>
    <mergeCell ref="Q351:R351"/>
    <mergeCell ref="N352:P352"/>
    <mergeCell ref="Q352:R352"/>
    <mergeCell ref="N353:P353"/>
    <mergeCell ref="Q353:R353"/>
    <mergeCell ref="D289:J289"/>
    <mergeCell ref="N338:P338"/>
    <mergeCell ref="Q338:R338"/>
    <mergeCell ref="F339:J339"/>
    <mergeCell ref="L339:M339"/>
    <mergeCell ref="N339:P346"/>
    <mergeCell ref="Q339:R346"/>
    <mergeCell ref="F340:J340"/>
    <mergeCell ref="L340:M340"/>
    <mergeCell ref="L344:M344"/>
    <mergeCell ref="F345:J345"/>
    <mergeCell ref="L345:M345"/>
    <mergeCell ref="F346:J346"/>
    <mergeCell ref="L346:M346"/>
    <mergeCell ref="F328:J328"/>
    <mergeCell ref="L328:M328"/>
    <mergeCell ref="L329:M337"/>
    <mergeCell ref="N329:P337"/>
    <mergeCell ref="E338:J338"/>
    <mergeCell ref="L338:M338"/>
    <mergeCell ref="L327:M327"/>
    <mergeCell ref="Q329:R337"/>
    <mergeCell ref="F330:J330"/>
    <mergeCell ref="F331:J331"/>
    <mergeCell ref="P198:Q198"/>
    <mergeCell ref="L199:O199"/>
    <mergeCell ref="P199:Q199"/>
    <mergeCell ref="O203:R203"/>
    <mergeCell ref="E193:Y193"/>
    <mergeCell ref="J208:Y208"/>
    <mergeCell ref="E170:H170"/>
    <mergeCell ref="E171:H171"/>
    <mergeCell ref="E172:H172"/>
    <mergeCell ref="E173:H173"/>
    <mergeCell ref="E174:H174"/>
    <mergeCell ref="E175:H175"/>
    <mergeCell ref="E181:H181"/>
    <mergeCell ref="E182:H182"/>
    <mergeCell ref="E183:H183"/>
    <mergeCell ref="E188:H188"/>
    <mergeCell ref="E189:H189"/>
    <mergeCell ref="E190:H190"/>
    <mergeCell ref="E194:J194"/>
    <mergeCell ref="L194:O194"/>
    <mergeCell ref="E195:J195"/>
    <mergeCell ref="E196:J196"/>
    <mergeCell ref="E197:J197"/>
    <mergeCell ref="N170:Q170"/>
    <mergeCell ref="E210:H210"/>
    <mergeCell ref="I209:M209"/>
    <mergeCell ref="I207:M207"/>
    <mergeCell ref="I201:M201"/>
    <mergeCell ref="I203:M203"/>
    <mergeCell ref="I210:M210"/>
    <mergeCell ref="I205:M205"/>
    <mergeCell ref="L198:O198"/>
    <mergeCell ref="E211:H211"/>
    <mergeCell ref="E212:H212"/>
    <mergeCell ref="E213:H213"/>
    <mergeCell ref="E214:H214"/>
    <mergeCell ref="D229:J229"/>
    <mergeCell ref="E230:J230"/>
    <mergeCell ref="E231:J231"/>
    <mergeCell ref="E232:J232"/>
    <mergeCell ref="E233:J233"/>
    <mergeCell ref="I225:M225"/>
    <mergeCell ref="I227:M227"/>
    <mergeCell ref="K230:N230"/>
    <mergeCell ref="K229:N229"/>
    <mergeCell ref="I216:M216"/>
    <mergeCell ref="F261:M261"/>
    <mergeCell ref="F262:M262"/>
    <mergeCell ref="F263:M263"/>
    <mergeCell ref="F264:M264"/>
    <mergeCell ref="F265:M265"/>
    <mergeCell ref="F266:M266"/>
    <mergeCell ref="F267:M267"/>
    <mergeCell ref="E268:M268"/>
    <mergeCell ref="E245:M245"/>
    <mergeCell ref="E246:M246"/>
    <mergeCell ref="E247:M247"/>
    <mergeCell ref="E248:M248"/>
    <mergeCell ref="E249:M249"/>
    <mergeCell ref="E250:M250"/>
    <mergeCell ref="E257:M257"/>
    <mergeCell ref="F258:M258"/>
    <mergeCell ref="F259:M259"/>
    <mergeCell ref="E253:M253"/>
    <mergeCell ref="E256:M256"/>
    <mergeCell ref="E251:M251"/>
    <mergeCell ref="E252:M252"/>
    <mergeCell ref="W1:Z1"/>
    <mergeCell ref="I81:Y81"/>
    <mergeCell ref="I79:Y79"/>
    <mergeCell ref="I77:Y77"/>
    <mergeCell ref="I75:Y75"/>
    <mergeCell ref="I73:Y73"/>
    <mergeCell ref="I71:Y71"/>
    <mergeCell ref="I87:Y87"/>
    <mergeCell ref="I122:Y122"/>
    <mergeCell ref="I116:Y116"/>
    <mergeCell ref="I114:Y114"/>
    <mergeCell ref="I112:Y112"/>
    <mergeCell ref="I69:M69"/>
    <mergeCell ref="I83:M83"/>
    <mergeCell ref="I85:M85"/>
    <mergeCell ref="J74:Y74"/>
    <mergeCell ref="J76:Y76"/>
    <mergeCell ref="S231:Y231"/>
    <mergeCell ref="S232:Y232"/>
    <mergeCell ref="S233:Y233"/>
    <mergeCell ref="S234:Y234"/>
    <mergeCell ref="S235:Y235"/>
    <mergeCell ref="S236:Y236"/>
    <mergeCell ref="S289:Y289"/>
    <mergeCell ref="R170:Y170"/>
    <mergeCell ref="R171:Y171"/>
    <mergeCell ref="R172:Y172"/>
    <mergeCell ref="R173:Y173"/>
    <mergeCell ref="R174:Y174"/>
    <mergeCell ref="R175:Y175"/>
    <mergeCell ref="J219:Y219"/>
    <mergeCell ref="S229:Y229"/>
    <mergeCell ref="S230:Y230"/>
    <mergeCell ref="E269:M269"/>
    <mergeCell ref="E270:M270"/>
    <mergeCell ref="E271:M271"/>
    <mergeCell ref="E272:M272"/>
    <mergeCell ref="E273:M273"/>
    <mergeCell ref="E274:M274"/>
    <mergeCell ref="I218:M218"/>
    <mergeCell ref="F260:M260"/>
    <mergeCell ref="D288:Y288"/>
    <mergeCell ref="S349:Y349"/>
    <mergeCell ref="S350:Y350"/>
    <mergeCell ref="S351:Y351"/>
    <mergeCell ref="S352:Y352"/>
    <mergeCell ref="S353:Y353"/>
    <mergeCell ref="S296:Y307"/>
    <mergeCell ref="S293:Y295"/>
    <mergeCell ref="S290:Y292"/>
    <mergeCell ref="S308:Y328"/>
    <mergeCell ref="S329:Y337"/>
    <mergeCell ref="S338:Y338"/>
    <mergeCell ref="S339:Y346"/>
    <mergeCell ref="S347:Y347"/>
    <mergeCell ref="S348:Y348"/>
    <mergeCell ref="E339:E349"/>
    <mergeCell ref="E350:J353"/>
    <mergeCell ref="F341:J341"/>
    <mergeCell ref="L341:M341"/>
    <mergeCell ref="F342:J342"/>
    <mergeCell ref="L342:M342"/>
    <mergeCell ref="F343:J343"/>
    <mergeCell ref="L343:M343"/>
    <mergeCell ref="F344:J344"/>
  </mergeCells>
  <phoneticPr fontId="5"/>
  <conditionalFormatting sqref="I20:M20">
    <cfRule type="expression" dxfId="184" priority="185" stopIfTrue="1">
      <formula>TRIM($I20)=""</formula>
    </cfRule>
  </conditionalFormatting>
  <conditionalFormatting sqref="I22:Y22">
    <cfRule type="expression" dxfId="183" priority="184" stopIfTrue="1">
      <formula>AND(TRIM($I22)&lt;&gt;"", OR(ISERROR(FIND("@"&amp;LEFT($I22,3)&amp;"@", 都道府県3))=FALSE, ISERROR(FIND("@"&amp;LEFT($I22,4)&amp;"@",都道府県4))=FALSE))=FALSE</formula>
    </cfRule>
  </conditionalFormatting>
  <conditionalFormatting sqref="I24:Y24">
    <cfRule type="expression" dxfId="182" priority="183" stopIfTrue="1">
      <formula>TRIM($I24)=""</formula>
    </cfRule>
  </conditionalFormatting>
  <conditionalFormatting sqref="I26:Y26">
    <cfRule type="expression" dxfId="181" priority="182" stopIfTrue="1">
      <formula>TRIM($I26)=""</formula>
    </cfRule>
  </conditionalFormatting>
  <conditionalFormatting sqref="I28:Y28">
    <cfRule type="expression" dxfId="180" priority="181" stopIfTrue="1">
      <formula>TRIM($I28)=""</formula>
    </cfRule>
  </conditionalFormatting>
  <conditionalFormatting sqref="I30:Y30">
    <cfRule type="expression" dxfId="179" priority="180" stopIfTrue="1">
      <formula>TRIM($I30)=""</formula>
    </cfRule>
  </conditionalFormatting>
  <conditionalFormatting sqref="I32:Y32">
    <cfRule type="expression" dxfId="178" priority="179" stopIfTrue="1">
      <formula>TRIM($I32)=""</formula>
    </cfRule>
  </conditionalFormatting>
  <conditionalFormatting sqref="I34:M34">
    <cfRule type="expression" dxfId="177" priority="178" stopIfTrue="1">
      <formula>NOT(AND(TRIM($I34)&lt;&gt;"",ISNUMBER(VALUE(SUBSTITUTE($I34,"-","")))))</formula>
    </cfRule>
  </conditionalFormatting>
  <conditionalFormatting sqref="I36:M36">
    <cfRule type="expression" dxfId="176" priority="177" stopIfTrue="1">
      <formula>AND(I36&lt;&gt;"",NOT(ISNUMBER(VALUE(SUBSTITUTE(I36,"-","")))))</formula>
    </cfRule>
  </conditionalFormatting>
  <conditionalFormatting sqref="I38:Y38">
    <cfRule type="expression" dxfId="175" priority="176" stopIfTrue="1">
      <formula>TRIM($I38)=""</formula>
    </cfRule>
  </conditionalFormatting>
  <conditionalFormatting sqref="I40:M40">
    <cfRule type="expression" dxfId="174" priority="175" stopIfTrue="1">
      <formula>AND($I40&lt;&gt;"一致する", $I40&lt;&gt;"一致しない")</formula>
    </cfRule>
  </conditionalFormatting>
  <conditionalFormatting sqref="I63:M63">
    <cfRule type="expression" dxfId="173" priority="174" stopIfTrue="1">
      <formula>AND($I63&lt;&gt;"しない", $I63&lt;&gt;"する")</formula>
    </cfRule>
  </conditionalFormatting>
  <conditionalFormatting sqref="I69:M69">
    <cfRule type="expression" dxfId="172" priority="173" stopIfTrue="1">
      <formula>OR(AND($I63="する",TRIM($I69)=""),AND($I63="しない",NOT(ISBLANK($I69))))</formula>
    </cfRule>
  </conditionalFormatting>
  <conditionalFormatting sqref="I71:Y71">
    <cfRule type="expression" dxfId="171" priority="172" stopIfTrue="1">
      <formula>OR(AND($I63="する",AND($I71&lt;&gt;"", OR(ISERROR(FIND("@"&amp;LEFT($I71,3)&amp;"@", 都道府県3))=FALSE, ISERROR(FIND("@"&amp;LEFT($I71,4)&amp;"@",都道府県4))=FALSE))=FALSE),AND($I63="しない",NOT(ISBLANK($I71))))</formula>
    </cfRule>
  </conditionalFormatting>
  <conditionalFormatting sqref="I73:Y73">
    <cfRule type="expression" dxfId="170" priority="171" stopIfTrue="1">
      <formula>OR(AND($I63="する",TRIM($I73)=""),AND($I63="しない",NOT(ISBLANK($I73))))</formula>
    </cfRule>
  </conditionalFormatting>
  <conditionalFormatting sqref="I75:Y75">
    <cfRule type="expression" dxfId="169" priority="170" stopIfTrue="1">
      <formula>OR(AND($I63="する",TRIM($I75)=""),AND($I63="しない",NOT(ISBLANK($I75))))</formula>
    </cfRule>
  </conditionalFormatting>
  <conditionalFormatting sqref="I77:Y77">
    <cfRule type="expression" dxfId="168" priority="169" stopIfTrue="1">
      <formula>OR(AND($I63="する",TRIM($I77)=""),AND($I63="しない",NOT(ISBLANK($I77))))</formula>
    </cfRule>
  </conditionalFormatting>
  <conditionalFormatting sqref="I79:Y79">
    <cfRule type="expression" dxfId="167" priority="168" stopIfTrue="1">
      <formula>OR(AND($I63="する",TRIM($I79)=""),AND($I63="しない",NOT(ISBLANK($I79))))</formula>
    </cfRule>
  </conditionalFormatting>
  <conditionalFormatting sqref="I81:Y81">
    <cfRule type="expression" dxfId="166" priority="167" stopIfTrue="1">
      <formula>OR(AND($I63="する",TRIM($I81)=""),AND($I63="しない",NOT(ISBLANK($I81))))</formula>
    </cfRule>
  </conditionalFormatting>
  <conditionalFormatting sqref="I83:M83">
    <cfRule type="expression" dxfId="165" priority="166" stopIfTrue="1">
      <formula>OR(AND($I63="する",NOT(AND(TRIM($I83)&lt;&gt;"",ISNUMBER(VALUE(SUBSTITUTE($I83,"-","")))))), AND($I63="しない",NOT(ISBLANK($I83))))</formula>
    </cfRule>
  </conditionalFormatting>
  <conditionalFormatting sqref="I85:M85">
    <cfRule type="expression" dxfId="164" priority="165" stopIfTrue="1">
      <formula>OR(AND($I63="する",AND(I85&lt;&gt;"",NOT(ISNUMBER(VALUE(SUBSTITUTE(I85,"-","")))))), AND($I63="しない",TRIM($I85)&lt;&gt;""))</formula>
    </cfRule>
  </conditionalFormatting>
  <conditionalFormatting sqref="I87:Y87">
    <cfRule type="expression" dxfId="163" priority="164" stopIfTrue="1">
      <formula>OR(AND($I63="する",TRIM($I87)=""),AND($I63="しない",TRIM($I87)&lt;&gt;""))</formula>
    </cfRule>
  </conditionalFormatting>
  <conditionalFormatting sqref="I112:Y112">
    <cfRule type="expression" dxfId="162" priority="163" stopIfTrue="1">
      <formula>TRIM($I112)=""</formula>
    </cfRule>
  </conditionalFormatting>
  <conditionalFormatting sqref="I114:Y114">
    <cfRule type="expression" dxfId="161" priority="162" stopIfTrue="1">
      <formula>TRIM($I114)=""</formula>
    </cfRule>
  </conditionalFormatting>
  <conditionalFormatting sqref="I116:Y116">
    <cfRule type="expression" dxfId="160" priority="161" stopIfTrue="1">
      <formula>TRIM($I116)=""</formula>
    </cfRule>
  </conditionalFormatting>
  <conditionalFormatting sqref="I118:M118">
    <cfRule type="expression" dxfId="159" priority="160" stopIfTrue="1">
      <formula>OR(TRIM($I118)="", AND(I118&lt;&gt;"",NOT(ISNUMBER(VALUE(SUBSTITUTE(I118,"-",""))))))</formula>
    </cfRule>
  </conditionalFormatting>
  <conditionalFormatting sqref="I120:M120">
    <cfRule type="expression" dxfId="158" priority="159" stopIfTrue="1">
      <formula>AND(TRIM($I120)&lt;&gt;"",NOT(ISNUMBER(VALUE(SUBSTITUTE($I120,"-","")))))</formula>
    </cfRule>
  </conditionalFormatting>
  <conditionalFormatting sqref="I149:M149">
    <cfRule type="expression" dxfId="157" priority="158" stopIfTrue="1">
      <formula>AND($I149&lt;&gt;"しない", $I149&lt;&gt;"する")</formula>
    </cfRule>
  </conditionalFormatting>
  <conditionalFormatting sqref="I151:M151">
    <cfRule type="expression" dxfId="156" priority="157" stopIfTrue="1">
      <formula>AND($I149="する",TRIM($I151)="")</formula>
    </cfRule>
  </conditionalFormatting>
  <conditionalFormatting sqref="I153:Y153">
    <cfRule type="expression" dxfId="155" priority="156" stopIfTrue="1">
      <formula>AND($I149="する",TRIM($I153)="")</formula>
    </cfRule>
  </conditionalFormatting>
  <conditionalFormatting sqref="I157:Y157">
    <cfRule type="expression" dxfId="154" priority="155" stopIfTrue="1">
      <formula>AND($I149="する",TRIM($I157)="")</formula>
    </cfRule>
  </conditionalFormatting>
  <conditionalFormatting sqref="I159:M159">
    <cfRule type="expression" dxfId="153" priority="154" stopIfTrue="1">
      <formula>AND($I149="する",NOT(AND(TRIM($I159)&lt;&gt;"",ISNUMBER(VALUE(SUBSTITUTE($I159,"-",""))))))</formula>
    </cfRule>
  </conditionalFormatting>
  <conditionalFormatting sqref="I161:M161">
    <cfRule type="expression" dxfId="152" priority="153" stopIfTrue="1">
      <formula>AND($I149="する",AND(I161&lt;&gt;"",NOT(ISNUMBER(VALUE(SUBSTITUTE(I161,"-",""))))))</formula>
    </cfRule>
  </conditionalFormatting>
  <conditionalFormatting sqref="I171:M171">
    <cfRule type="expression" dxfId="151" priority="152" stopIfTrue="1">
      <formula>TRIM($I171)=""</formula>
    </cfRule>
  </conditionalFormatting>
  <conditionalFormatting sqref="N171:Q171">
    <cfRule type="expression" dxfId="150" priority="151" stopIfTrue="1">
      <formula>TRIM($N171)=""</formula>
    </cfRule>
  </conditionalFormatting>
  <conditionalFormatting sqref="I172:M172">
    <cfRule type="expression" dxfId="149" priority="150" stopIfTrue="1">
      <formula>TRIM($I172)=""</formula>
    </cfRule>
  </conditionalFormatting>
  <conditionalFormatting sqref="N172:Q172">
    <cfRule type="expression" dxfId="148" priority="149" stopIfTrue="1">
      <formula>TRIM($N172)=""</formula>
    </cfRule>
  </conditionalFormatting>
  <conditionalFormatting sqref="I173:M173">
    <cfRule type="expression" dxfId="147" priority="148" stopIfTrue="1">
      <formula>TRIM($I173)=""</formula>
    </cfRule>
  </conditionalFormatting>
  <conditionalFormatting sqref="N173:Q173">
    <cfRule type="expression" dxfId="146" priority="147" stopIfTrue="1">
      <formula>TRIM($N173)=""</formula>
    </cfRule>
  </conditionalFormatting>
  <conditionalFormatting sqref="I174:M174">
    <cfRule type="expression" dxfId="145" priority="146" stopIfTrue="1">
      <formula>TRIM($I174)=""</formula>
    </cfRule>
  </conditionalFormatting>
  <conditionalFormatting sqref="N174:Q174">
    <cfRule type="expression" dxfId="144" priority="145" stopIfTrue="1">
      <formula>TRIM($N174)=""</formula>
    </cfRule>
  </conditionalFormatting>
  <conditionalFormatting sqref="I178:M178">
    <cfRule type="expression" dxfId="143" priority="144" stopIfTrue="1">
      <formula>TRIM($I178)=""</formula>
    </cfRule>
  </conditionalFormatting>
  <conditionalFormatting sqref="I181:M181">
    <cfRule type="expression" dxfId="142" priority="143" stopIfTrue="1">
      <formula>TRIM($I181)=""</formula>
    </cfRule>
  </conditionalFormatting>
  <conditionalFormatting sqref="I182:M182">
    <cfRule type="expression" dxfId="141" priority="142" stopIfTrue="1">
      <formula>TRIM($I182)=""</formula>
    </cfRule>
  </conditionalFormatting>
  <conditionalFormatting sqref="I183:M183">
    <cfRule type="expression" dxfId="140" priority="141" stopIfTrue="1">
      <formula>TRIM($I183)=""</formula>
    </cfRule>
  </conditionalFormatting>
  <conditionalFormatting sqref="I184:M184">
    <cfRule type="expression" dxfId="139" priority="140" stopIfTrue="1">
      <formula>TRIM($I184)=""</formula>
    </cfRule>
  </conditionalFormatting>
  <conditionalFormatting sqref="K195">
    <cfRule type="expression" dxfId="138" priority="139" stopIfTrue="1">
      <formula>COUNTIF(K195:K198,"○")&lt;&gt;1</formula>
    </cfRule>
  </conditionalFormatting>
  <conditionalFormatting sqref="K196">
    <cfRule type="expression" dxfId="137" priority="138" stopIfTrue="1">
      <formula>COUNTIF(K195:K198,"○")&lt;&gt;1</formula>
    </cfRule>
  </conditionalFormatting>
  <conditionalFormatting sqref="L196:O196">
    <cfRule type="expression" dxfId="136" priority="137" stopIfTrue="1">
      <formula>AND($K196="○",TRIM($L196)="")</formula>
    </cfRule>
  </conditionalFormatting>
  <conditionalFormatting sqref="K197">
    <cfRule type="expression" dxfId="135" priority="136" stopIfTrue="1">
      <formula>COUNTIF(K195:K198,"○")&lt;&gt;1</formula>
    </cfRule>
  </conditionalFormatting>
  <conditionalFormatting sqref="L197:O197">
    <cfRule type="expression" dxfId="134" priority="135" stopIfTrue="1">
      <formula>AND($K197="○",TRIM($L197)="")</formula>
    </cfRule>
  </conditionalFormatting>
  <conditionalFormatting sqref="K198:K199">
    <cfRule type="expression" dxfId="133" priority="134" stopIfTrue="1">
      <formula>COUNTIF(K195:K198,"○")&lt;&gt;1</formula>
    </cfRule>
  </conditionalFormatting>
  <conditionalFormatting sqref="L198:O198">
    <cfRule type="expression" dxfId="132" priority="133" stopIfTrue="1">
      <formula>AND($K198="○",TRIM($L198)="")</formula>
    </cfRule>
  </conditionalFormatting>
  <conditionalFormatting sqref="P198:Q198">
    <cfRule type="expression" dxfId="131" priority="132" stopIfTrue="1">
      <formula>AND($K198="○",TRIM($P198)="")</formula>
    </cfRule>
  </conditionalFormatting>
  <conditionalFormatting sqref="I207:M207">
    <cfRule type="expression" dxfId="130" priority="131" stopIfTrue="1">
      <formula>TRIM($I207)=""</formula>
    </cfRule>
  </conditionalFormatting>
  <conditionalFormatting sqref="I209:M209">
    <cfRule type="expression" dxfId="129" priority="130" stopIfTrue="1">
      <formula>TRIM($I209)=""</formula>
    </cfRule>
  </conditionalFormatting>
  <conditionalFormatting sqref="I216:M216">
    <cfRule type="expression" dxfId="128" priority="129" stopIfTrue="1">
      <formula>AND(I216&lt;&gt;"未登録", I216&lt;&gt;"登録済み")</formula>
    </cfRule>
  </conditionalFormatting>
  <conditionalFormatting sqref="I225:M225">
    <cfRule type="expression" dxfId="127" priority="128" stopIfTrue="1">
      <formula>TRIM($I225)=""</formula>
    </cfRule>
  </conditionalFormatting>
  <conditionalFormatting sqref="O225:R225">
    <cfRule type="expression" dxfId="126" priority="127" stopIfTrue="1">
      <formula>TRIM($O225)=""</formula>
    </cfRule>
  </conditionalFormatting>
  <conditionalFormatting sqref="I227:M227">
    <cfRule type="expression" dxfId="125" priority="126" stopIfTrue="1">
      <formula>TRIM($I227)=""</formula>
    </cfRule>
  </conditionalFormatting>
  <conditionalFormatting sqref="O227:R227">
    <cfRule type="expression" dxfId="124" priority="125" stopIfTrue="1">
      <formula>TRIM($O227)=""</formula>
    </cfRule>
  </conditionalFormatting>
  <conditionalFormatting sqref="K230:N230">
    <cfRule type="expression" dxfId="123" priority="124" stopIfTrue="1">
      <formula>TRIM($K230)=""</formula>
    </cfRule>
  </conditionalFormatting>
  <conditionalFormatting sqref="O230:R230">
    <cfRule type="expression" dxfId="122" priority="123" stopIfTrue="1">
      <formula>TRIM($O230)=""</formula>
    </cfRule>
  </conditionalFormatting>
  <conditionalFormatting sqref="S230:Y230">
    <cfRule type="expression" dxfId="121" priority="122" stopIfTrue="1">
      <formula>TRIM($S230)=""</formula>
    </cfRule>
  </conditionalFormatting>
  <conditionalFormatting sqref="K231:N231">
    <cfRule type="expression" dxfId="120" priority="121" stopIfTrue="1">
      <formula>TRIM($K231)=""</formula>
    </cfRule>
  </conditionalFormatting>
  <conditionalFormatting sqref="O231:R231">
    <cfRule type="expression" dxfId="119" priority="120" stopIfTrue="1">
      <formula>TRIM($O231)=""</formula>
    </cfRule>
  </conditionalFormatting>
  <conditionalFormatting sqref="S231:Y231">
    <cfRule type="expression" dxfId="118" priority="119" stopIfTrue="1">
      <formula>TRIM($S231)=""</formula>
    </cfRule>
  </conditionalFormatting>
  <conditionalFormatting sqref="K232:N232">
    <cfRule type="expression" dxfId="117" priority="118" stopIfTrue="1">
      <formula>TRIM($K232)=""</formula>
    </cfRule>
  </conditionalFormatting>
  <conditionalFormatting sqref="O232:R232">
    <cfRule type="expression" dxfId="116" priority="117" stopIfTrue="1">
      <formula>TRIM($O232)=""</formula>
    </cfRule>
  </conditionalFormatting>
  <conditionalFormatting sqref="S232:Y232">
    <cfRule type="expression" dxfId="115" priority="116" stopIfTrue="1">
      <formula>TRIM($S232)=""</formula>
    </cfRule>
  </conditionalFormatting>
  <conditionalFormatting sqref="K233:N233">
    <cfRule type="expression" dxfId="114" priority="115" stopIfTrue="1">
      <formula>TRIM($K233)=""</formula>
    </cfRule>
  </conditionalFormatting>
  <conditionalFormatting sqref="O233:R233">
    <cfRule type="expression" dxfId="113" priority="114" stopIfTrue="1">
      <formula>TRIM($O233)=""</formula>
    </cfRule>
  </conditionalFormatting>
  <conditionalFormatting sqref="S233:Y233">
    <cfRule type="expression" dxfId="112" priority="113" stopIfTrue="1">
      <formula>TRIM($S233)=""</formula>
    </cfRule>
  </conditionalFormatting>
  <conditionalFormatting sqref="K234:N234">
    <cfRule type="expression" dxfId="111" priority="112" stopIfTrue="1">
      <formula>TRIM($K234)=""</formula>
    </cfRule>
  </conditionalFormatting>
  <conditionalFormatting sqref="O234:R234">
    <cfRule type="expression" dxfId="110" priority="111" stopIfTrue="1">
      <formula>TRIM($O234)=""</formula>
    </cfRule>
  </conditionalFormatting>
  <conditionalFormatting sqref="S234:Y234">
    <cfRule type="expression" dxfId="109" priority="110" stopIfTrue="1">
      <formula>TRIM($S234)=""</formula>
    </cfRule>
  </conditionalFormatting>
  <conditionalFormatting sqref="K235:N235">
    <cfRule type="expression" dxfId="108" priority="109" stopIfTrue="1">
      <formula>TRIM($K235)=""</formula>
    </cfRule>
  </conditionalFormatting>
  <conditionalFormatting sqref="O235:R235">
    <cfRule type="expression" dxfId="107" priority="108" stopIfTrue="1">
      <formula>TRIM($O235)=""</formula>
    </cfRule>
  </conditionalFormatting>
  <conditionalFormatting sqref="S235:Y235">
    <cfRule type="expression" dxfId="106" priority="107" stopIfTrue="1">
      <formula>TRIM($S235)=""</formula>
    </cfRule>
  </conditionalFormatting>
  <conditionalFormatting sqref="N245:O245">
    <cfRule type="expression" dxfId="105" priority="106" stopIfTrue="1">
      <formula>TRIM($N245)=""</formula>
    </cfRule>
  </conditionalFormatting>
  <conditionalFormatting sqref="N246:O246">
    <cfRule type="expression" dxfId="104" priority="105" stopIfTrue="1">
      <formula>TRIM($N246)=""</formula>
    </cfRule>
  </conditionalFormatting>
  <conditionalFormatting sqref="N247:O247">
    <cfRule type="expression" dxfId="103" priority="104" stopIfTrue="1">
      <formula>TRIM($N247)=""</formula>
    </cfRule>
  </conditionalFormatting>
  <conditionalFormatting sqref="N248:O248">
    <cfRule type="expression" dxfId="102" priority="103" stopIfTrue="1">
      <formula>TRIM($N248)=""</formula>
    </cfRule>
  </conditionalFormatting>
  <conditionalFormatting sqref="N249:O249">
    <cfRule type="expression" dxfId="101" priority="102" stopIfTrue="1">
      <formula>TRIM($N249)=""</formula>
    </cfRule>
  </conditionalFormatting>
  <conditionalFormatting sqref="N250:O250">
    <cfRule type="expression" dxfId="100" priority="101" stopIfTrue="1">
      <formula>TRIM($N250)=""</formula>
    </cfRule>
  </conditionalFormatting>
  <conditionalFormatting sqref="N251:O251">
    <cfRule type="expression" dxfId="99" priority="100" stopIfTrue="1">
      <formula>TRIM($N251)=""</formula>
    </cfRule>
  </conditionalFormatting>
  <conditionalFormatting sqref="N252:O252">
    <cfRule type="expression" dxfId="98" priority="99" stopIfTrue="1">
      <formula>TRIM($N252)=""</formula>
    </cfRule>
  </conditionalFormatting>
  <conditionalFormatting sqref="N253:O253">
    <cfRule type="expression" dxfId="97" priority="98" stopIfTrue="1">
      <formula>TRIM($N253)=""</formula>
    </cfRule>
  </conditionalFormatting>
  <conditionalFormatting sqref="N254:O254">
    <cfRule type="expression" dxfId="96" priority="97" stopIfTrue="1">
      <formula>TRIM($N254)=""</formula>
    </cfRule>
  </conditionalFormatting>
  <conditionalFormatting sqref="N255:O255">
    <cfRule type="expression" dxfId="95" priority="96" stopIfTrue="1">
      <formula>TRIM($N255)=""</formula>
    </cfRule>
  </conditionalFormatting>
  <conditionalFormatting sqref="N256:O256">
    <cfRule type="expression" dxfId="94" priority="95" stopIfTrue="1">
      <formula>TRIM($N256)=""</formula>
    </cfRule>
  </conditionalFormatting>
  <conditionalFormatting sqref="N257:O257">
    <cfRule type="expression" dxfId="93" priority="94" stopIfTrue="1">
      <formula>TRIM($N257)=""</formula>
    </cfRule>
  </conditionalFormatting>
  <conditionalFormatting sqref="N258:O258">
    <cfRule type="expression" dxfId="92" priority="93" stopIfTrue="1">
      <formula>TRIM($N258)=""</formula>
    </cfRule>
  </conditionalFormatting>
  <conditionalFormatting sqref="N259:O259">
    <cfRule type="expression" dxfId="91" priority="92" stopIfTrue="1">
      <formula>TRIM($N259)=""</formula>
    </cfRule>
  </conditionalFormatting>
  <conditionalFormatting sqref="N260:O260">
    <cfRule type="expression" dxfId="90" priority="91" stopIfTrue="1">
      <formula>TRIM($N260)=""</formula>
    </cfRule>
  </conditionalFormatting>
  <conditionalFormatting sqref="N261:O261">
    <cfRule type="expression" dxfId="89" priority="90" stopIfTrue="1">
      <formula>TRIM($N261)=""</formula>
    </cfRule>
  </conditionalFormatting>
  <conditionalFormatting sqref="N262:O262">
    <cfRule type="expression" dxfId="88" priority="89" stopIfTrue="1">
      <formula>TRIM($N262)=""</formula>
    </cfRule>
  </conditionalFormatting>
  <conditionalFormatting sqref="N263:O263">
    <cfRule type="expression" dxfId="87" priority="88" stopIfTrue="1">
      <formula>TRIM($N263)=""</formula>
    </cfRule>
  </conditionalFormatting>
  <conditionalFormatting sqref="N264:O264">
    <cfRule type="expression" dxfId="86" priority="87" stopIfTrue="1">
      <formula>TRIM($N264)=""</formula>
    </cfRule>
  </conditionalFormatting>
  <conditionalFormatting sqref="N265:O265">
    <cfRule type="expression" dxfId="85" priority="86" stopIfTrue="1">
      <formula>TRIM($N265)=""</formula>
    </cfRule>
  </conditionalFormatting>
  <conditionalFormatting sqref="N266:O266">
    <cfRule type="expression" dxfId="84" priority="85" stopIfTrue="1">
      <formula>TRIM($N266)=""</formula>
    </cfRule>
  </conditionalFormatting>
  <conditionalFormatting sqref="N267:O267">
    <cfRule type="expression" dxfId="83" priority="84" stopIfTrue="1">
      <formula>TRIM($N267)=""</formula>
    </cfRule>
  </conditionalFormatting>
  <conditionalFormatting sqref="N268:O268">
    <cfRule type="expression" dxfId="82" priority="83" stopIfTrue="1">
      <formula>TRIM($N268)=""</formula>
    </cfRule>
  </conditionalFormatting>
  <conditionalFormatting sqref="N269:O269">
    <cfRule type="expression" dxfId="81" priority="82" stopIfTrue="1">
      <formula>TRIM($N269)=""</formula>
    </cfRule>
  </conditionalFormatting>
  <conditionalFormatting sqref="N270:O270">
    <cfRule type="expression" dxfId="80" priority="81" stopIfTrue="1">
      <formula>TRIM($N270)=""</formula>
    </cfRule>
  </conditionalFormatting>
  <conditionalFormatting sqref="N271:O271">
    <cfRule type="expression" dxfId="79" priority="80" stopIfTrue="1">
      <formula>TRIM($N271)=""</formula>
    </cfRule>
  </conditionalFormatting>
  <conditionalFormatting sqref="N272:O272">
    <cfRule type="expression" dxfId="78" priority="79" stopIfTrue="1">
      <formula>TRIM($N272)=""</formula>
    </cfRule>
  </conditionalFormatting>
  <conditionalFormatting sqref="N273:O273">
    <cfRule type="expression" dxfId="77" priority="78" stopIfTrue="1">
      <formula>TRIM($N273)=""</formula>
    </cfRule>
  </conditionalFormatting>
  <conditionalFormatting sqref="N274:O274">
    <cfRule type="expression" dxfId="76" priority="77" stopIfTrue="1">
      <formula>TRIM($N274)=""</formula>
    </cfRule>
  </conditionalFormatting>
  <conditionalFormatting sqref="K290">
    <cfRule type="expression" dxfId="75" priority="76" stopIfTrue="1">
      <formula>希望&lt;&gt;0</formula>
    </cfRule>
  </conditionalFormatting>
  <conditionalFormatting sqref="K291">
    <cfRule type="expression" dxfId="74" priority="75" stopIfTrue="1">
      <formula>希望&lt;&gt;0</formula>
    </cfRule>
  </conditionalFormatting>
  <conditionalFormatting sqref="K292">
    <cfRule type="expression" dxfId="73" priority="74" stopIfTrue="1">
      <formula>希望&lt;&gt;0</formula>
    </cfRule>
  </conditionalFormatting>
  <conditionalFormatting sqref="K293">
    <cfRule type="expression" dxfId="72" priority="73" stopIfTrue="1">
      <formula>希望&lt;&gt;0</formula>
    </cfRule>
  </conditionalFormatting>
  <conditionalFormatting sqref="K294">
    <cfRule type="expression" dxfId="71" priority="72" stopIfTrue="1">
      <formula>希望&lt;&gt;0</formula>
    </cfRule>
  </conditionalFormatting>
  <conditionalFormatting sqref="K295">
    <cfRule type="expression" dxfId="70" priority="71" stopIfTrue="1">
      <formula>希望&lt;&gt;0</formula>
    </cfRule>
  </conditionalFormatting>
  <conditionalFormatting sqref="K296">
    <cfRule type="expression" dxfId="69" priority="70" stopIfTrue="1">
      <formula>希望&lt;&gt;0</formula>
    </cfRule>
  </conditionalFormatting>
  <conditionalFormatting sqref="K297">
    <cfRule type="expression" dxfId="68" priority="69" stopIfTrue="1">
      <formula>希望&lt;&gt;0</formula>
    </cfRule>
  </conditionalFormatting>
  <conditionalFormatting sqref="K298">
    <cfRule type="expression" dxfId="67" priority="68" stopIfTrue="1">
      <formula>希望&lt;&gt;0</formula>
    </cfRule>
  </conditionalFormatting>
  <conditionalFormatting sqref="K299">
    <cfRule type="expression" dxfId="66" priority="67" stopIfTrue="1">
      <formula>希望&lt;&gt;0</formula>
    </cfRule>
  </conditionalFormatting>
  <conditionalFormatting sqref="K300">
    <cfRule type="expression" dxfId="65" priority="66" stopIfTrue="1">
      <formula>希望&lt;&gt;0</formula>
    </cfRule>
  </conditionalFormatting>
  <conditionalFormatting sqref="K301">
    <cfRule type="expression" dxfId="64" priority="65" stopIfTrue="1">
      <formula>希望&lt;&gt;0</formula>
    </cfRule>
  </conditionalFormatting>
  <conditionalFormatting sqref="K302">
    <cfRule type="expression" dxfId="63" priority="64" stopIfTrue="1">
      <formula>希望&lt;&gt;0</formula>
    </cfRule>
  </conditionalFormatting>
  <conditionalFormatting sqref="K303">
    <cfRule type="expression" dxfId="62" priority="63" stopIfTrue="1">
      <formula>希望&lt;&gt;0</formula>
    </cfRule>
  </conditionalFormatting>
  <conditionalFormatting sqref="K304">
    <cfRule type="expression" dxfId="61" priority="62" stopIfTrue="1">
      <formula>希望&lt;&gt;0</formula>
    </cfRule>
  </conditionalFormatting>
  <conditionalFormatting sqref="K305">
    <cfRule type="expression" dxfId="60" priority="61" stopIfTrue="1">
      <formula>希望&lt;&gt;0</formula>
    </cfRule>
  </conditionalFormatting>
  <conditionalFormatting sqref="K306">
    <cfRule type="expression" dxfId="59" priority="60" stopIfTrue="1">
      <formula>希望&lt;&gt;0</formula>
    </cfRule>
  </conditionalFormatting>
  <conditionalFormatting sqref="K307">
    <cfRule type="expression" dxfId="58" priority="59" stopIfTrue="1">
      <formula>希望&lt;&gt;0</formula>
    </cfRule>
  </conditionalFormatting>
  <conditionalFormatting sqref="K308">
    <cfRule type="expression" dxfId="57" priority="58" stopIfTrue="1">
      <formula>希望&lt;&gt;0</formula>
    </cfRule>
  </conditionalFormatting>
  <conditionalFormatting sqref="K309">
    <cfRule type="expression" dxfId="56" priority="57" stopIfTrue="1">
      <formula>希望&lt;&gt;0</formula>
    </cfRule>
  </conditionalFormatting>
  <conditionalFormatting sqref="K310">
    <cfRule type="expression" dxfId="55" priority="56" stopIfTrue="1">
      <formula>希望&lt;&gt;0</formula>
    </cfRule>
  </conditionalFormatting>
  <conditionalFormatting sqref="K311">
    <cfRule type="expression" dxfId="54" priority="55" stopIfTrue="1">
      <formula>希望&lt;&gt;0</formula>
    </cfRule>
  </conditionalFormatting>
  <conditionalFormatting sqref="K312">
    <cfRule type="expression" dxfId="53" priority="54" stopIfTrue="1">
      <formula>希望&lt;&gt;0</formula>
    </cfRule>
  </conditionalFormatting>
  <conditionalFormatting sqref="K313">
    <cfRule type="expression" dxfId="52" priority="53" stopIfTrue="1">
      <formula>希望&lt;&gt;0</formula>
    </cfRule>
  </conditionalFormatting>
  <conditionalFormatting sqref="K314">
    <cfRule type="expression" dxfId="51" priority="52" stopIfTrue="1">
      <formula>希望&lt;&gt;0</formula>
    </cfRule>
  </conditionalFormatting>
  <conditionalFormatting sqref="K315">
    <cfRule type="expression" dxfId="50" priority="51" stopIfTrue="1">
      <formula>希望&lt;&gt;0</formula>
    </cfRule>
  </conditionalFormatting>
  <conditionalFormatting sqref="K316">
    <cfRule type="expression" dxfId="49" priority="50" stopIfTrue="1">
      <formula>希望&lt;&gt;0</formula>
    </cfRule>
  </conditionalFormatting>
  <conditionalFormatting sqref="K317">
    <cfRule type="expression" dxfId="48" priority="49" stopIfTrue="1">
      <formula>希望&lt;&gt;0</formula>
    </cfRule>
  </conditionalFormatting>
  <conditionalFormatting sqref="K318">
    <cfRule type="expression" dxfId="47" priority="48" stopIfTrue="1">
      <formula>希望&lt;&gt;0</formula>
    </cfRule>
  </conditionalFormatting>
  <conditionalFormatting sqref="K319">
    <cfRule type="expression" dxfId="46" priority="47" stopIfTrue="1">
      <formula>希望&lt;&gt;0</formula>
    </cfRule>
  </conditionalFormatting>
  <conditionalFormatting sqref="K320">
    <cfRule type="expression" dxfId="45" priority="46" stopIfTrue="1">
      <formula>希望&lt;&gt;0</formula>
    </cfRule>
  </conditionalFormatting>
  <conditionalFormatting sqref="K321">
    <cfRule type="expression" dxfId="44" priority="45" stopIfTrue="1">
      <formula>希望&lt;&gt;0</formula>
    </cfRule>
  </conditionalFormatting>
  <conditionalFormatting sqref="K322">
    <cfRule type="expression" dxfId="43" priority="44" stopIfTrue="1">
      <formula>希望&lt;&gt;0</formula>
    </cfRule>
  </conditionalFormatting>
  <conditionalFormatting sqref="K323">
    <cfRule type="expression" dxfId="42" priority="43" stopIfTrue="1">
      <formula>希望&lt;&gt;0</formula>
    </cfRule>
  </conditionalFormatting>
  <conditionalFormatting sqref="K324">
    <cfRule type="expression" dxfId="41" priority="42" stopIfTrue="1">
      <formula>希望&lt;&gt;0</formula>
    </cfRule>
  </conditionalFormatting>
  <conditionalFormatting sqref="K325">
    <cfRule type="expression" dxfId="40" priority="41" stopIfTrue="1">
      <formula>希望&lt;&gt;0</formula>
    </cfRule>
  </conditionalFormatting>
  <conditionalFormatting sqref="K326">
    <cfRule type="expression" dxfId="39" priority="40" stopIfTrue="1">
      <formula>希望&lt;&gt;0</formula>
    </cfRule>
  </conditionalFormatting>
  <conditionalFormatting sqref="K327">
    <cfRule type="expression" dxfId="38" priority="39" stopIfTrue="1">
      <formula>希望&lt;&gt;0</formula>
    </cfRule>
  </conditionalFormatting>
  <conditionalFormatting sqref="K328">
    <cfRule type="expression" dxfId="37" priority="38" stopIfTrue="1">
      <formula>希望&lt;&gt;0</formula>
    </cfRule>
  </conditionalFormatting>
  <conditionalFormatting sqref="K329">
    <cfRule type="expression" dxfId="36" priority="37" stopIfTrue="1">
      <formula>希望&lt;&gt;0</formula>
    </cfRule>
  </conditionalFormatting>
  <conditionalFormatting sqref="K330">
    <cfRule type="expression" dxfId="35" priority="36" stopIfTrue="1">
      <formula>希望&lt;&gt;0</formula>
    </cfRule>
  </conditionalFormatting>
  <conditionalFormatting sqref="K331">
    <cfRule type="expression" dxfId="34" priority="35" stopIfTrue="1">
      <formula>希望&lt;&gt;0</formula>
    </cfRule>
  </conditionalFormatting>
  <conditionalFormatting sqref="K332">
    <cfRule type="expression" dxfId="33" priority="34" stopIfTrue="1">
      <formula>希望&lt;&gt;0</formula>
    </cfRule>
  </conditionalFormatting>
  <conditionalFormatting sqref="K333">
    <cfRule type="expression" dxfId="32" priority="33" stopIfTrue="1">
      <formula>希望&lt;&gt;0</formula>
    </cfRule>
  </conditionalFormatting>
  <conditionalFormatting sqref="K334">
    <cfRule type="expression" dxfId="31" priority="32" stopIfTrue="1">
      <formula>希望&lt;&gt;0</formula>
    </cfRule>
  </conditionalFormatting>
  <conditionalFormatting sqref="K335">
    <cfRule type="expression" dxfId="30" priority="31" stopIfTrue="1">
      <formula>希望&lt;&gt;0</formula>
    </cfRule>
  </conditionalFormatting>
  <conditionalFormatting sqref="K336">
    <cfRule type="expression" dxfId="29" priority="30" stopIfTrue="1">
      <formula>希望&lt;&gt;0</formula>
    </cfRule>
  </conditionalFormatting>
  <conditionalFormatting sqref="K337">
    <cfRule type="expression" dxfId="28" priority="29" stopIfTrue="1">
      <formula>希望&lt;&gt;0</formula>
    </cfRule>
  </conditionalFormatting>
  <conditionalFormatting sqref="K338">
    <cfRule type="expression" dxfId="27" priority="28" stopIfTrue="1">
      <formula>希望&lt;&gt;0</formula>
    </cfRule>
  </conditionalFormatting>
  <conditionalFormatting sqref="K339">
    <cfRule type="expression" dxfId="26" priority="27" stopIfTrue="1">
      <formula>希望&lt;&gt;0</formula>
    </cfRule>
  </conditionalFormatting>
  <conditionalFormatting sqref="K340">
    <cfRule type="expression" dxfId="25" priority="26" stopIfTrue="1">
      <formula>希望&lt;&gt;0</formula>
    </cfRule>
  </conditionalFormatting>
  <conditionalFormatting sqref="K341">
    <cfRule type="expression" dxfId="24" priority="25" stopIfTrue="1">
      <formula>希望&lt;&gt;0</formula>
    </cfRule>
  </conditionalFormatting>
  <conditionalFormatting sqref="K342">
    <cfRule type="expression" dxfId="23" priority="24" stopIfTrue="1">
      <formula>希望&lt;&gt;0</formula>
    </cfRule>
  </conditionalFormatting>
  <conditionalFormatting sqref="K343">
    <cfRule type="expression" dxfId="22" priority="23" stopIfTrue="1">
      <formula>希望&lt;&gt;0</formula>
    </cfRule>
  </conditionalFormatting>
  <conditionalFormatting sqref="K344">
    <cfRule type="expression" dxfId="21" priority="22" stopIfTrue="1">
      <formula>希望&lt;&gt;0</formula>
    </cfRule>
  </conditionalFormatting>
  <conditionalFormatting sqref="K345">
    <cfRule type="expression" dxfId="20" priority="21" stopIfTrue="1">
      <formula>希望&lt;&gt;0</formula>
    </cfRule>
  </conditionalFormatting>
  <conditionalFormatting sqref="K346">
    <cfRule type="expression" dxfId="19" priority="20" stopIfTrue="1">
      <formula>希望&lt;&gt;0</formula>
    </cfRule>
  </conditionalFormatting>
  <conditionalFormatting sqref="K347">
    <cfRule type="expression" dxfId="18" priority="19" stopIfTrue="1">
      <formula>希望&lt;&gt;0</formula>
    </cfRule>
  </conditionalFormatting>
  <conditionalFormatting sqref="K348:K349">
    <cfRule type="expression" dxfId="17" priority="18" stopIfTrue="1">
      <formula>希望&lt;&gt;0</formula>
    </cfRule>
  </conditionalFormatting>
  <conditionalFormatting sqref="K350:K353">
    <cfRule type="expression" dxfId="16" priority="17" stopIfTrue="1">
      <formula>希望&lt;&gt;0</formula>
    </cfRule>
  </conditionalFormatting>
  <conditionalFormatting sqref="Q290:R292">
    <cfRule type="expression" dxfId="15" priority="16" stopIfTrue="1">
      <formula>AND(OR(K290="○", K291="○", K292="○"), Q290="")</formula>
    </cfRule>
  </conditionalFormatting>
  <conditionalFormatting sqref="S290:Y292">
    <cfRule type="expression" dxfId="14" priority="15" stopIfTrue="1">
      <formula>AND(OR(K290="○", K291="○", K292="○"), S290="")</formula>
    </cfRule>
  </conditionalFormatting>
  <conditionalFormatting sqref="Q293:R295">
    <cfRule type="expression" dxfId="13" priority="14" stopIfTrue="1">
      <formula>AND(K293="○", Q293="")</formula>
    </cfRule>
  </conditionalFormatting>
  <conditionalFormatting sqref="S293:Y295">
    <cfRule type="expression" dxfId="12" priority="13" stopIfTrue="1">
      <formula>AND(K293="○", S293="")</formula>
    </cfRule>
  </conditionalFormatting>
  <conditionalFormatting sqref="Q308:R328">
    <cfRule type="expression" dxfId="11" priority="12" stopIfTrue="1">
      <formula>AND(SUMPRODUCT((K308:K328&gt;="○")*(L308:L328="○"))&gt;0,Q308="")</formula>
    </cfRule>
  </conditionalFormatting>
  <conditionalFormatting sqref="S308:Y328">
    <cfRule type="expression" dxfId="10" priority="11" stopIfTrue="1">
      <formula>AND(SUMPRODUCT((K308:K328&gt;="○")*(L308:L328="○"))&gt;0,S308="")</formula>
    </cfRule>
  </conditionalFormatting>
  <conditionalFormatting sqref="Q339:R346">
    <cfRule type="expression" dxfId="9" priority="10" stopIfTrue="1">
      <formula>AND(SUMPRODUCT((K339:K346&gt;="○")*(L339:L346="○"))&gt;0,Q339="")</formula>
    </cfRule>
  </conditionalFormatting>
  <conditionalFormatting sqref="S339:Y346">
    <cfRule type="expression" dxfId="8" priority="9" stopIfTrue="1">
      <formula>AND(SUMPRODUCT((K339:K346&gt;="○")*(L339:L346="○"))&gt;0,S339="")</formula>
    </cfRule>
  </conditionalFormatting>
  <conditionalFormatting sqref="Q347:R347">
    <cfRule type="expression" dxfId="7" priority="8" stopIfTrue="1">
      <formula>AND(K347="○", Q347="")</formula>
    </cfRule>
  </conditionalFormatting>
  <conditionalFormatting sqref="S347:Y347">
    <cfRule type="expression" dxfId="6" priority="7" stopIfTrue="1">
      <formula>AND(K347="○", S347="")</formula>
    </cfRule>
  </conditionalFormatting>
  <conditionalFormatting sqref="Q351:R351">
    <cfRule type="expression" dxfId="5" priority="6" stopIfTrue="1">
      <formula>AND(TRIM($N351)&lt;&gt;"",Q351="")</formula>
    </cfRule>
  </conditionalFormatting>
  <conditionalFormatting sqref="S351:Y351">
    <cfRule type="expression" dxfId="4" priority="5" stopIfTrue="1">
      <formula>AND(TRIM($N351)&lt;&gt;"",S351="")</formula>
    </cfRule>
  </conditionalFormatting>
  <conditionalFormatting sqref="Q352:R352">
    <cfRule type="expression" dxfId="3" priority="4" stopIfTrue="1">
      <formula>AND(TRIM($N352)&lt;&gt;"",Q352="")</formula>
    </cfRule>
  </conditionalFormatting>
  <conditionalFormatting sqref="S352:Y352">
    <cfRule type="expression" dxfId="2" priority="3" stopIfTrue="1">
      <formula>AND(TRIM($N352)&lt;&gt;"",S352="")</formula>
    </cfRule>
  </conditionalFormatting>
  <conditionalFormatting sqref="Q353:R353">
    <cfRule type="expression" dxfId="1" priority="2" stopIfTrue="1">
      <formula>AND(TRIM($N353)&lt;&gt;"",Q353="")</formula>
    </cfRule>
  </conditionalFormatting>
  <conditionalFormatting sqref="S353:Y353">
    <cfRule type="expression" dxfId="0" priority="1" stopIfTrue="1">
      <formula>AND(TRIM($N353)&lt;&gt;"",S353="")</formula>
    </cfRule>
  </conditionalFormatting>
  <dataValidations count="241">
    <dataValidation type="whole" imeMode="halfAlpha" allowBlank="1" showInputMessage="1" showErrorMessage="1" error="7桁の数字を入力してください" sqref="I20:M20" xr:uid="{1D0DD1F7-BEF4-4879-8ABA-24D9FBF487DD}">
      <formula1>0</formula1>
      <formula2>9999999</formula2>
    </dataValidation>
    <dataValidation errorStyle="warning" imeMode="hiragana" allowBlank="1" showInputMessage="1" showErrorMessage="1" sqref="I22:Y22" xr:uid="{858BC366-509C-4E20-AC61-A44BA1CBF961}"/>
    <dataValidation errorStyle="warning" imeMode="fullKatakana" allowBlank="1" showInputMessage="1" showErrorMessage="1" sqref="I24:Y24" xr:uid="{AFD5CFAC-0C0D-40FE-9797-ADC82510CED2}"/>
    <dataValidation errorStyle="warning" imeMode="hiragana" allowBlank="1" showInputMessage="1" showErrorMessage="1" sqref="I26:Y26" xr:uid="{70B8CC31-C200-4F86-9204-41B57DC9A6DC}"/>
    <dataValidation errorStyle="warning" imeMode="hiragana" allowBlank="1" showInputMessage="1" showErrorMessage="1" sqref="I28:Y28" xr:uid="{D082547E-B13E-4DB1-9C1F-F20F7ECDCB9B}"/>
    <dataValidation errorStyle="warning" imeMode="fullKatakana" allowBlank="1" showInputMessage="1" showErrorMessage="1" sqref="I30:Y30" xr:uid="{92C81BF3-F106-4E9D-8B3A-5E9B89562D16}"/>
    <dataValidation errorStyle="warning" imeMode="hiragana" allowBlank="1" showInputMessage="1" showErrorMessage="1" sqref="I32:Y32" xr:uid="{B1F5B001-9767-488B-8949-DE286316D5A0}"/>
    <dataValidation errorStyle="warning" imeMode="halfAlpha" allowBlank="1" showInputMessage="1" showErrorMessage="1" sqref="I34:M34" xr:uid="{C7800F33-B736-4667-8EAD-2C77B296E94D}"/>
    <dataValidation errorStyle="warning" imeMode="halfAlpha" allowBlank="1" showInputMessage="1" showErrorMessage="1" sqref="I36:M36" xr:uid="{6C5B0ECC-DEE4-490A-8A15-3148D29D6E1F}"/>
    <dataValidation errorStyle="warning" imeMode="halfAlpha" allowBlank="1" showInputMessage="1" showErrorMessage="1" sqref="I38:Y38" xr:uid="{60EB2C30-3DF3-4809-ACCE-362B5E8931DF}"/>
    <dataValidation type="list" imeMode="halfAlpha" allowBlank="1" showInputMessage="1" showErrorMessage="1" error="リストから選択してください" sqref="I40:M40" xr:uid="{D9ADFDF3-6BAE-4BFF-9CB3-ED4976CA1127}">
      <formula1>"一致する,一致しない"</formula1>
    </dataValidation>
    <dataValidation type="list" imeMode="halfAlpha" allowBlank="1" showInputMessage="1" showErrorMessage="1" error="リストから選択してください" sqref="I63:M63" xr:uid="{2C348B1C-1F8C-4172-BC91-8202B33C69C9}">
      <formula1>"しない,する"</formula1>
    </dataValidation>
    <dataValidation type="whole" imeMode="halfAlpha" allowBlank="1" showInputMessage="1" showErrorMessage="1" error="7桁の数字を入力してください" sqref="I69:M69" xr:uid="{E114AA6C-7017-4304-91F8-CC48571162DD}">
      <formula1>0</formula1>
      <formula2>9999999</formula2>
    </dataValidation>
    <dataValidation errorStyle="warning" imeMode="hiragana" allowBlank="1" showInputMessage="1" showErrorMessage="1" sqref="I71:Y71" xr:uid="{19FEFE56-FA9F-4126-B7D5-80E35BCB5782}"/>
    <dataValidation errorStyle="warning" imeMode="fullKatakana" allowBlank="1" showInputMessage="1" showErrorMessage="1" sqref="I73:Y73" xr:uid="{1A60A7D7-71BE-4834-906D-2C4E3C3672D3}"/>
    <dataValidation errorStyle="warning" imeMode="hiragana" allowBlank="1" showInputMessage="1" showErrorMessage="1" sqref="I75:Y75" xr:uid="{92E3DB3A-8A3E-421F-8D26-FD1E7F6FA5AD}"/>
    <dataValidation errorStyle="warning" imeMode="hiragana" allowBlank="1" showInputMessage="1" showErrorMessage="1" sqref="I77:Y77" xr:uid="{6F34055F-D265-4665-9197-B22A626DF304}"/>
    <dataValidation errorStyle="warning" imeMode="fullKatakana" allowBlank="1" showInputMessage="1" showErrorMessage="1" sqref="I79:Y79" xr:uid="{75B9B29C-6F77-4B61-BA26-00D85DA81B6F}"/>
    <dataValidation errorStyle="warning" imeMode="hiragana" allowBlank="1" showInputMessage="1" showErrorMessage="1" sqref="I81:Y81" xr:uid="{B928AAC9-B87B-4E6E-B1DE-8DB1DF6C4D2F}"/>
    <dataValidation errorStyle="warning" imeMode="halfAlpha" allowBlank="1" showInputMessage="1" showErrorMessage="1" sqref="I83:M83" xr:uid="{6731D883-B5C5-49BF-AB41-5D45573648D1}"/>
    <dataValidation errorStyle="warning" imeMode="halfAlpha" allowBlank="1" showInputMessage="1" showErrorMessage="1" sqref="I85:M85" xr:uid="{AF1C5F2B-0033-4DA7-9EBD-6F45E159D36B}"/>
    <dataValidation errorStyle="warning" imeMode="halfAlpha" allowBlank="1" showInputMessage="1" showErrorMessage="1" sqref="I87:Y87" xr:uid="{D9AC7BA3-510E-4C26-911E-ADCA05CB6591}"/>
    <dataValidation errorStyle="warning" imeMode="hiragana" allowBlank="1" showInputMessage="1" showErrorMessage="1" sqref="I112:Y112" xr:uid="{5CD89F14-1053-4CA1-81B6-2B74BC7E8346}"/>
    <dataValidation errorStyle="warning" imeMode="fullKatakana" allowBlank="1" showInputMessage="1" showErrorMessage="1" sqref="I114:Y114" xr:uid="{5ADB8F2C-F8A7-4D07-A3D3-52AD9BC92E39}"/>
    <dataValidation errorStyle="warning" imeMode="hiragana" allowBlank="1" showInputMessage="1" showErrorMessage="1" sqref="I116:Y116" xr:uid="{59EB6182-BDA3-4193-9D51-475EAAA07E57}"/>
    <dataValidation errorStyle="warning" imeMode="halfAlpha" allowBlank="1" showInputMessage="1" showErrorMessage="1" sqref="I118:M118" xr:uid="{587D0121-E212-4B1F-BC33-444FDC48579A}"/>
    <dataValidation errorStyle="warning" imeMode="halfAlpha" allowBlank="1" showInputMessage="1" showErrorMessage="1" sqref="I120:M120" xr:uid="{199451F2-DBC2-40A2-98A5-50B3BE126D28}"/>
    <dataValidation errorStyle="warning" imeMode="halfAlpha" allowBlank="1" showInputMessage="1" showErrorMessage="1" sqref="I122:Y122" xr:uid="{DD17E824-1EAC-40B1-963B-F7E8EEF73FC6}"/>
    <dataValidation type="list" imeMode="halfAlpha" allowBlank="1" showInputMessage="1" showErrorMessage="1" error="リストから選択してください" sqref="I149:M149" xr:uid="{FE7AA32C-DDB1-4CE7-BF20-891FEF2940E4}">
      <formula1>"しない,する"</formula1>
    </dataValidation>
    <dataValidation type="whole" imeMode="halfAlpha" allowBlank="1" showInputMessage="1" showErrorMessage="1" error="7桁の数字を入力してください" sqref="I151:M151" xr:uid="{C4192E1A-8F82-4FB6-A66E-9E8581D46476}">
      <formula1>0</formula1>
      <formula2>9999999</formula2>
    </dataValidation>
    <dataValidation errorStyle="warning" imeMode="hiragana" allowBlank="1" showInputMessage="1" showErrorMessage="1" sqref="I153:Y153" xr:uid="{0DDF123F-541D-4516-8DA5-A6768EF9E584}"/>
    <dataValidation errorStyle="warning" imeMode="fullKatakana" allowBlank="1" showInputMessage="1" showErrorMessage="1" sqref="I155:Y155" xr:uid="{5EECBA2A-B648-4AE3-A17C-126BE72774CA}"/>
    <dataValidation errorStyle="warning" imeMode="hiragana" allowBlank="1" showInputMessage="1" showErrorMessage="1" sqref="I157:Y157" xr:uid="{CF3C4E8E-EC6D-4BFE-8377-41ACEEA394FD}"/>
    <dataValidation errorStyle="warning" imeMode="halfAlpha" allowBlank="1" showInputMessage="1" showErrorMessage="1" sqref="I159:M159" xr:uid="{A30496CD-9F45-427F-8101-AD08359AC9D1}"/>
    <dataValidation errorStyle="warning" imeMode="halfAlpha" allowBlank="1" showInputMessage="1" showErrorMessage="1" sqref="I161:M161" xr:uid="{0D40A8B1-4D0C-4380-A1A2-8C7A2881ADC3}"/>
    <dataValidation type="whole" imeMode="halfAlpha" allowBlank="1" showInputMessage="1" showErrorMessage="1" error="有効な数字を入力してください。10兆円以上になる場合は、9,999,999,999と入力してください" sqref="I171:M171" xr:uid="{8B862844-0CDB-4A3D-87B8-AFC072C3BE7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71:Q171" xr:uid="{C44F7E9C-9BE9-427E-9834-A0B750488CD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2:M172" xr:uid="{361F95EB-79C5-436B-9FE5-68A52D7C7DB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72:Q172" xr:uid="{251215B3-FE7D-43D1-8C9B-3E094DE77A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3:M173" xr:uid="{3855CA10-52C1-4337-8E04-D7CF750D035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73:Q173" xr:uid="{EDDDC461-B96F-493C-B853-FEBBEEFC464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4:M174" xr:uid="{AEA56A6E-F8CA-4FE1-9C35-0DD450EF734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N174:Q174" xr:uid="{7BDA62BC-1E76-4E91-B8AC-A7EE5DA9E62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78:M178" xr:uid="{98EF1873-70AF-4983-BBE7-24BC73E6E5A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1:M181" xr:uid="{218412A4-1097-4C34-92CC-56042648B52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2:M182" xr:uid="{6998DDF6-9CEB-4597-9CCB-F75A46D90B7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3:M183" xr:uid="{DA272F08-FF5C-4256-B10E-5523D84A1CA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4:M184" xr:uid="{D7C345F2-E060-45D9-9B62-6B53501BF144}">
      <formula1>-9999999999</formula1>
      <formula2>9999999999</formula2>
    </dataValidation>
    <dataValidation type="list" imeMode="halfAlpha" allowBlank="1" showInputMessage="1" showErrorMessage="1" error="リストから選択してください" sqref="K195" xr:uid="{7E65AB01-502C-47E4-95B7-5ED2EBC21857}">
      <formula1>"○,　"</formula1>
    </dataValidation>
    <dataValidation type="list" imeMode="halfAlpha" allowBlank="1" showInputMessage="1" showErrorMessage="1" error="リストから選択してください" sqref="K196" xr:uid="{D87FA3C9-CEF7-463C-8F3C-2D662308812E}">
      <formula1>"○,　"</formula1>
    </dataValidation>
    <dataValidation errorStyle="warning" imeMode="hiragana" allowBlank="1" showInputMessage="1" showErrorMessage="1" sqref="L196:O196" xr:uid="{8C09F690-13C1-4578-94B4-D3D0D10F360C}"/>
    <dataValidation type="list" imeMode="halfAlpha" allowBlank="1" showInputMessage="1" showErrorMessage="1" error="リストから選択してください" sqref="K197" xr:uid="{58E92833-E16B-4F72-9EDB-3CADB5911FCB}">
      <formula1>"○,　"</formula1>
    </dataValidation>
    <dataValidation errorStyle="warning" imeMode="hiragana" allowBlank="1" showInputMessage="1" showErrorMessage="1" sqref="L197:O197" xr:uid="{06C9ED31-6B32-4603-97AC-F62E00EC7C2B}"/>
    <dataValidation type="list" imeMode="halfAlpha" allowBlank="1" showInputMessage="1" showErrorMessage="1" error="リストから選択してください" sqref="K198:K199" xr:uid="{28F3D76B-545D-4895-A31A-6065012C80FB}">
      <formula1>"○,　"</formula1>
    </dataValidation>
    <dataValidation errorStyle="warning" imeMode="hiragana" allowBlank="1" showInputMessage="1" showErrorMessage="1" sqref="L198:O198" xr:uid="{F0C9FC27-1BC9-4F68-9EA3-D4AC75CE60FA}"/>
    <dataValidation type="whole" imeMode="halfAlpha" allowBlank="1" showInputMessage="1" showErrorMessage="1" error="有効な数字を入力してください" sqref="P198:Q198" xr:uid="{99421B24-F9D9-4BA6-8F47-FB2EFDDE3F3C}">
      <formula1>0</formula1>
      <formula2>100</formula2>
    </dataValidation>
    <dataValidation errorStyle="warning" imeMode="hiragana" allowBlank="1" showInputMessage="1" showErrorMessage="1" sqref="L199:O199" xr:uid="{7C1ABE57-6C3C-47A4-8141-728A47B5E64F}"/>
    <dataValidation type="whole" imeMode="halfAlpha" allowBlank="1" showInputMessage="1" showErrorMessage="1" error="有効な数字を入力してください" sqref="P199:Q199" xr:uid="{A971685D-BC1B-4D86-88D7-75925E803433}">
      <formula1>0</formula1>
      <formula2>100</formula2>
    </dataValidation>
    <dataValidation errorStyle="warning" imeMode="hiragana" allowBlank="1" showInputMessage="1" showErrorMessage="1" sqref="I201:M201" xr:uid="{6C48F1E6-08CA-42B5-A1BF-42C614C73310}"/>
    <dataValidation type="date" imeMode="halfAlpha" allowBlank="1" showInputMessage="1" showErrorMessage="1" error="有効な日付を入力してください" sqref="I203:M203" xr:uid="{219F7D27-CF6A-41DB-A2DC-8EDB9719E3AA}">
      <formula1>92</formula1>
      <formula2>73415</formula2>
    </dataValidation>
    <dataValidation type="date" imeMode="halfAlpha" allowBlank="1" showInputMessage="1" showErrorMessage="1" error="有効な日付を入力してください" sqref="O203:R203" xr:uid="{B72CAF79-CCF5-427C-8C24-5CF9380D046C}">
      <formula1>92</formula1>
      <formula2>73415</formula2>
    </dataValidation>
    <dataValidation type="date" imeMode="halfAlpha" allowBlank="1" showInputMessage="1" showErrorMessage="1" error="有効な日付を入力してください" sqref="I205:M205" xr:uid="{B90F6FEA-3DD8-4CDF-A3A8-FF7AD6213002}">
      <formula1>92</formula1>
      <formula2>73415</formula2>
    </dataValidation>
    <dataValidation type="whole" imeMode="halfAlpha" allowBlank="1" showInputMessage="1" showErrorMessage="1" error="有効な数字を入力してください" sqref="I207:M207" xr:uid="{4F077814-405E-4C5A-AF28-B7378C2E1ECF}">
      <formula1>0</formula1>
      <formula2>9999999999</formula2>
    </dataValidation>
    <dataValidation type="whole" imeMode="halfAlpha" allowBlank="1" showInputMessage="1" showErrorMessage="1" error="有効な数字を入力してください" sqref="I209:M209" xr:uid="{931EA62F-1A46-45EA-8FBC-11D766223D22}">
      <formula1>0</formula1>
      <formula2>9999999999</formula2>
    </dataValidation>
    <dataValidation type="whole" imeMode="halfAlpha" allowBlank="1" showInputMessage="1" showErrorMessage="1" error="有効な数字を入力してください" sqref="I210:M210" xr:uid="{A40CDFD3-EA02-4214-982E-9778D2DB9BAD}">
      <formula1>0</formula1>
      <formula2>9999999999</formula2>
    </dataValidation>
    <dataValidation type="whole" imeMode="halfAlpha" allowBlank="1" showInputMessage="1" showErrorMessage="1" error="有効な数字を入力してください" sqref="I211:M211" xr:uid="{FC67BA24-A222-4DB4-B6B3-2EEC8AAC2335}">
      <formula1>0</formula1>
      <formula2>9999999999</formula2>
    </dataValidation>
    <dataValidation type="whole" imeMode="halfAlpha" allowBlank="1" showInputMessage="1" showErrorMessage="1" error="有効な数字を入力してください" sqref="I212:M212" xr:uid="{D6F89DAC-0CA8-4770-B481-FFF0BB672E72}">
      <formula1>0</formula1>
      <formula2>9999999999</formula2>
    </dataValidation>
    <dataValidation type="whole" imeMode="halfAlpha" allowBlank="1" showInputMessage="1" showErrorMessage="1" error="有効な数字を入力してください" sqref="I214:M214" xr:uid="{AAE4D939-09CB-4F7E-9553-A004E729F667}">
      <formula1>0</formula1>
      <formula2>9999999999</formula2>
    </dataValidation>
    <dataValidation type="list" imeMode="halfAlpha" allowBlank="1" showInputMessage="1" showErrorMessage="1" error="リストから選択してください" sqref="I216:M216" xr:uid="{5D02750A-02E4-43B3-8016-10CBB65C5BE5}">
      <formula1>"未登録,登録済み"</formula1>
    </dataValidation>
    <dataValidation type="list" imeMode="halfAlpha" allowBlank="1" showInputMessage="1" showErrorMessage="1" error="リストから選択してください" sqref="I218:M218" xr:uid="{A77625EB-441D-4C5D-BD36-257594865D98}">
      <formula1>"同意する,同意しない"</formula1>
    </dataValidation>
    <dataValidation type="date" imeMode="halfAlpha" allowBlank="1" showInputMessage="1" showErrorMessage="1" error="有効な日付を入力してください" sqref="I225:M225" xr:uid="{F060935B-4EE6-47C9-BFE5-5BD7BA129038}">
      <formula1>92</formula1>
      <formula2>73415</formula2>
    </dataValidation>
    <dataValidation type="date" imeMode="halfAlpha" allowBlank="1" showInputMessage="1" showErrorMessage="1" error="有効な日付を入力してください" sqref="O225:R225" xr:uid="{669961B6-B8BA-4EF3-B5EA-190AC8799027}">
      <formula1>92</formula1>
      <formula2>73415</formula2>
    </dataValidation>
    <dataValidation type="date" imeMode="halfAlpha" allowBlank="1" showInputMessage="1" showErrorMessage="1" error="有効な日付を入力してください" sqref="I227:M227" xr:uid="{47A11828-86D0-47CA-89F3-A58CFDF4202D}">
      <formula1>92</formula1>
      <formula2>73415</formula2>
    </dataValidation>
    <dataValidation type="date" imeMode="halfAlpha" allowBlank="1" showInputMessage="1" showErrorMessage="1" error="有効な日付を入力してください" sqref="O227:R227" xr:uid="{C66D797D-06A1-41C6-BB80-DF06E893F849}">
      <formula1>92</formula1>
      <formula2>73415</formula2>
    </dataValidation>
    <dataValidation type="whole" imeMode="halfAlpha" allowBlank="1" showInputMessage="1" showErrorMessage="1" error="有効な数字を入力してください。10兆円以上になる場合は、9,999,999,999と入力してください" sqref="K230:N230" xr:uid="{5B7DF8FA-5B11-4B08-B20F-880F2DE11D7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0:R230" xr:uid="{BE232462-B4A4-4BAA-82CB-3071D67DD8F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0:Y230" xr:uid="{FC718122-93B8-4900-BED7-62992A6BA79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1:N231" xr:uid="{121E61F2-74AC-4560-A4FE-A18CF7C9D38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1:R231" xr:uid="{0D9BBF94-C0E0-4A07-BB58-014C8029242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1:Y231" xr:uid="{A34CB3EF-F415-43A7-888C-F7BEFE8BCBA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2:N232" xr:uid="{E63D5FBC-4EC4-43C4-A0A3-20B6515F1BF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2:R232" xr:uid="{2AF288F8-D575-4E26-ACF8-85D8508AB9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2:Y232" xr:uid="{E434486C-2DA7-43AB-886D-AF02C630F58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N233" xr:uid="{0CE91E93-274E-4B5F-8F74-A0CD061F636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3:R233" xr:uid="{1E709A4F-A285-428C-AE61-2451C97A43A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3:Y233" xr:uid="{DBC416BE-AFA8-42BA-82B0-1BEEC3273E9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4:N234" xr:uid="{C97A6CCF-9161-42EB-A81F-4B6FF5B971E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4:R234" xr:uid="{5719B6B5-E115-4761-A498-DE8E1C87D58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4:Y234" xr:uid="{6CAB30E6-792A-4A1B-8B1E-C3663862E42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5:N235" xr:uid="{9509D3BA-285A-4E69-A757-8D3EFFE6C23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R235" xr:uid="{B2CDD800-1FB2-4BCE-AAC1-84B3F96B1D4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S235:Y235" xr:uid="{06ACF8B7-5662-4EAD-9F1A-B2A4CA64714E}">
      <formula1>-9999999999</formula1>
      <formula2>9999999999</formula2>
    </dataValidation>
    <dataValidation type="whole" imeMode="halfAlpha" allowBlank="1" showInputMessage="1" showErrorMessage="1" error="有効な数字を入力してください" sqref="N245:O245" xr:uid="{305644C7-F268-4C5D-96F4-F2373BBD72A4}">
      <formula1>0</formula1>
      <formula2>9999999999</formula2>
    </dataValidation>
    <dataValidation type="whole" imeMode="halfAlpha" allowBlank="1" showInputMessage="1" showErrorMessage="1" error="有効な数字を入力してください" sqref="N246:O246" xr:uid="{D5434681-8EA0-46D8-8538-31D797769052}">
      <formula1>0</formula1>
      <formula2>9999999999</formula2>
    </dataValidation>
    <dataValidation type="whole" imeMode="halfAlpha" allowBlank="1" showInputMessage="1" showErrorMessage="1" error="有効な数字を入力してください" sqref="N247:O247" xr:uid="{910A7BFC-B342-4644-A8A4-A96090ABEB1B}">
      <formula1>0</formula1>
      <formula2>9999999999</formula2>
    </dataValidation>
    <dataValidation type="whole" imeMode="halfAlpha" allowBlank="1" showInputMessage="1" showErrorMessage="1" error="有効な数字を入力してください" sqref="N248:O248" xr:uid="{1151F93C-BCB6-4445-A668-F76E2C76E7EB}">
      <formula1>0</formula1>
      <formula2>9999999999</formula2>
    </dataValidation>
    <dataValidation type="whole" imeMode="halfAlpha" allowBlank="1" showInputMessage="1" showErrorMessage="1" error="有効な数字を入力してください" sqref="N249:O249" xr:uid="{76736D09-5109-488A-B651-3462BED97531}">
      <formula1>0</formula1>
      <formula2>9999999999</formula2>
    </dataValidation>
    <dataValidation type="whole" imeMode="halfAlpha" allowBlank="1" showInputMessage="1" showErrorMessage="1" error="有効な数字を入力してください" sqref="N250:O250" xr:uid="{20731D0F-877D-49EA-A32B-0F838B32B186}">
      <formula1>0</formula1>
      <formula2>9999999999</formula2>
    </dataValidation>
    <dataValidation type="whole" imeMode="halfAlpha" allowBlank="1" showInputMessage="1" showErrorMessage="1" error="有効な数字を入力してください" sqref="N251:O251" xr:uid="{10CB6888-65DE-4049-9DAE-34983D87760B}">
      <formula1>0</formula1>
      <formula2>9999999999</formula2>
    </dataValidation>
    <dataValidation type="whole" imeMode="halfAlpha" allowBlank="1" showInputMessage="1" showErrorMessage="1" error="有効な数字を入力してください" sqref="N252:O252" xr:uid="{1DE0A39F-48B8-4578-B0A6-03E44D32DBEF}">
      <formula1>0</formula1>
      <formula2>9999999999</formula2>
    </dataValidation>
    <dataValidation type="whole" imeMode="halfAlpha" allowBlank="1" showInputMessage="1" showErrorMessage="1" error="有効な数字を入力してください" sqref="N253:O253" xr:uid="{E5553A10-BE80-44D5-AD12-9684F4D470B3}">
      <formula1>0</formula1>
      <formula2>9999999999</formula2>
    </dataValidation>
    <dataValidation type="whole" imeMode="halfAlpha" allowBlank="1" showInputMessage="1" showErrorMessage="1" error="有効な数字を入力してください" sqref="N254:O254" xr:uid="{2ACC1618-9FE7-47CB-90D9-FE49917E11C7}">
      <formula1>0</formula1>
      <formula2>9999999999</formula2>
    </dataValidation>
    <dataValidation type="whole" imeMode="halfAlpha" allowBlank="1" showInputMessage="1" showErrorMessage="1" error="有効な数字を入力してください" sqref="N255:O255" xr:uid="{1ADDB0B0-6BF9-439C-960F-045F67D557D7}">
      <formula1>0</formula1>
      <formula2>9999999999</formula2>
    </dataValidation>
    <dataValidation type="whole" imeMode="halfAlpha" allowBlank="1" showInputMessage="1" showErrorMessage="1" error="有効な数字を入力してください" sqref="N256:O256" xr:uid="{C3D5D12A-6A8F-4F49-8C61-A808503CAF2D}">
      <formula1>0</formula1>
      <formula2>9999999999</formula2>
    </dataValidation>
    <dataValidation type="whole" imeMode="halfAlpha" allowBlank="1" showInputMessage="1" showErrorMessage="1" error="有効な数字を入力してください" sqref="N257:O257" xr:uid="{DE865937-CC4A-44C7-AA89-F5A89A6A24EC}">
      <formula1>0</formula1>
      <formula2>9999999999</formula2>
    </dataValidation>
    <dataValidation type="whole" imeMode="halfAlpha" allowBlank="1" showInputMessage="1" showErrorMessage="1" error="有効な数字を入力してください" sqref="N258:O258" xr:uid="{04417D99-C253-416D-A0F7-D409132ACB75}">
      <formula1>0</formula1>
      <formula2>9999999999</formula2>
    </dataValidation>
    <dataValidation type="whole" imeMode="halfAlpha" allowBlank="1" showInputMessage="1" showErrorMessage="1" error="有効な数字を入力してください" sqref="N259:O259" xr:uid="{F22EF1A5-0113-418D-A580-3C9865B3C8BD}">
      <formula1>0</formula1>
      <formula2>9999999999</formula2>
    </dataValidation>
    <dataValidation type="whole" imeMode="halfAlpha" allowBlank="1" showInputMessage="1" showErrorMessage="1" error="有効な数字を入力してください" sqref="N260:O260" xr:uid="{96FA0D84-8B61-40C1-80C1-A0C9D56E8778}">
      <formula1>0</formula1>
      <formula2>9999999999</formula2>
    </dataValidation>
    <dataValidation type="whole" imeMode="halfAlpha" allowBlank="1" showInputMessage="1" showErrorMessage="1" error="有効な数字を入力してください" sqref="N261:O261" xr:uid="{12F7F4C1-DECE-4221-B197-85275E4EBC16}">
      <formula1>0</formula1>
      <formula2>9999999999</formula2>
    </dataValidation>
    <dataValidation type="whole" imeMode="halfAlpha" allowBlank="1" showInputMessage="1" showErrorMessage="1" error="有効な数字を入力してください" sqref="N262:O262" xr:uid="{444EC991-8ECA-4B04-8DD0-930F60F8BA43}">
      <formula1>0</formula1>
      <formula2>9999999999</formula2>
    </dataValidation>
    <dataValidation type="whole" imeMode="halfAlpha" allowBlank="1" showInputMessage="1" showErrorMessage="1" error="有効な数字を入力してください" sqref="N263:O263" xr:uid="{C8521E6C-AD27-486D-90E9-00AAEC440751}">
      <formula1>0</formula1>
      <formula2>9999999999</formula2>
    </dataValidation>
    <dataValidation type="whole" imeMode="halfAlpha" allowBlank="1" showInputMessage="1" showErrorMessage="1" error="有効な数字を入力してください" sqref="N264:O264" xr:uid="{5363FB8F-F28A-47CC-9631-16BA0A60B1B3}">
      <formula1>0</formula1>
      <formula2>9999999999</formula2>
    </dataValidation>
    <dataValidation type="whole" imeMode="halfAlpha" allowBlank="1" showInputMessage="1" showErrorMessage="1" error="有効な数字を入力してください" sqref="N265:O265" xr:uid="{B7D88985-F867-4A2D-B0F8-7B47C600F2B5}">
      <formula1>0</formula1>
      <formula2>9999999999</formula2>
    </dataValidation>
    <dataValidation type="whole" imeMode="halfAlpha" allowBlank="1" showInputMessage="1" showErrorMessage="1" error="有効な数字を入力してください" sqref="N266:O266" xr:uid="{411CA6A6-84DE-4519-9A82-1FAC597ED9A4}">
      <formula1>0</formula1>
      <formula2>9999999999</formula2>
    </dataValidation>
    <dataValidation type="whole" imeMode="halfAlpha" allowBlank="1" showInputMessage="1" showErrorMessage="1" error="有効な数字を入力してください" sqref="N267:O267" xr:uid="{EE6C8B94-AD2A-4942-BD02-41414524D077}">
      <formula1>0</formula1>
      <formula2>9999999999</formula2>
    </dataValidation>
    <dataValidation type="whole" imeMode="halfAlpha" allowBlank="1" showInputMessage="1" showErrorMessage="1" error="有効な数字を入力してください" sqref="N268:O268" xr:uid="{EAF4184D-0448-424E-9CF8-A8F094248DA2}">
      <formula1>0</formula1>
      <formula2>9999999999</formula2>
    </dataValidation>
    <dataValidation type="whole" imeMode="halfAlpha" allowBlank="1" showInputMessage="1" showErrorMessage="1" error="有効な数字を入力してください" sqref="N269:O269" xr:uid="{CD92964D-D1EE-453C-B36C-A8E33F6866E0}">
      <formula1>0</formula1>
      <formula2>9999999999</formula2>
    </dataValidation>
    <dataValidation type="whole" imeMode="halfAlpha" allowBlank="1" showInputMessage="1" showErrorMessage="1" error="有効な数字を入力してください" sqref="N270:O270" xr:uid="{DE65C799-A7CB-45BA-9F1E-E9FEE4BD317E}">
      <formula1>0</formula1>
      <formula2>9999999999</formula2>
    </dataValidation>
    <dataValidation type="whole" imeMode="halfAlpha" allowBlank="1" showInputMessage="1" showErrorMessage="1" error="有効な数字を入力してください" sqref="N271:O271" xr:uid="{352B2005-21DC-43E4-80CD-0E0BEA24A35B}">
      <formula1>0</formula1>
      <formula2>9999999999</formula2>
    </dataValidation>
    <dataValidation type="whole" imeMode="halfAlpha" allowBlank="1" showInputMessage="1" showErrorMessage="1" error="有効な数字を入力してください" sqref="N272:O272" xr:uid="{21CB6B25-0977-49EB-8EAD-0F7C7E6C3E73}">
      <formula1>0</formula1>
      <formula2>9999999999</formula2>
    </dataValidation>
    <dataValidation type="whole" imeMode="halfAlpha" allowBlank="1" showInputMessage="1" showErrorMessage="1" error="有効な数字を入力してください" sqref="N273:O273" xr:uid="{9965859D-1669-4AA9-AEAC-A7841ABBFB17}">
      <formula1>0</formula1>
      <formula2>9999999999</formula2>
    </dataValidation>
    <dataValidation type="whole" imeMode="halfAlpha" allowBlank="1" showInputMessage="1" showErrorMessage="1" error="有効な数字を入力してください" sqref="N274:O274" xr:uid="{1E39E38D-498B-4306-969E-50335F8E2A42}">
      <formula1>0</formula1>
      <formula2>9999999999</formula2>
    </dataValidation>
    <dataValidation errorStyle="warning" imeMode="halfAlpha" allowBlank="1" showInputMessage="1" showErrorMessage="1" sqref="I282:M282" xr:uid="{B637A76D-8CCF-4B02-873E-42817ECDC741}"/>
    <dataValidation errorStyle="warning" imeMode="halfAlpha" allowBlank="1" showInputMessage="1" showErrorMessage="1" sqref="I284:M284" xr:uid="{14BE8110-0A78-4E05-9BF5-E2E761A26EBA}"/>
    <dataValidation errorStyle="warning" imeMode="halfAlpha" allowBlank="1" showInputMessage="1" showErrorMessage="1" sqref="I286" xr:uid="{AC6E193F-EC7E-4428-98C8-3D96F7E1708B}"/>
    <dataValidation type="list" imeMode="halfAlpha" allowBlank="1" showInputMessage="1" showErrorMessage="1" error="リストから選択してください" sqref="K290" xr:uid="{72C8236D-F3BA-4DA1-9136-5FC02D220305}">
      <formula1>"○,　"</formula1>
    </dataValidation>
    <dataValidation type="list" imeMode="halfAlpha" allowBlank="1" showInputMessage="1" showErrorMessage="1" error="リストから選択してください" sqref="K291" xr:uid="{A7DA8D38-1E85-48C1-8B43-81C401CB466D}">
      <formula1>"○,　"</formula1>
    </dataValidation>
    <dataValidation type="list" imeMode="halfAlpha" allowBlank="1" showInputMessage="1" showErrorMessage="1" error="リストから選択してください" sqref="K292" xr:uid="{16BC7780-F037-4ADC-B4DA-BD8BD923214B}">
      <formula1>"○,　"</formula1>
    </dataValidation>
    <dataValidation type="list" imeMode="halfAlpha" allowBlank="1" showInputMessage="1" showErrorMessage="1" error="リストから選択してください" sqref="K293" xr:uid="{8A0633C4-0EF9-4DEB-B1FC-8C2EA8AE3461}">
      <formula1>"○,　"</formula1>
    </dataValidation>
    <dataValidation type="list" imeMode="halfAlpha" allowBlank="1" showInputMessage="1" showErrorMessage="1" error="リストから選択してください" sqref="K294" xr:uid="{B70CB303-5639-479E-8EC4-068879593DD0}">
      <formula1>"○,　"</formula1>
    </dataValidation>
    <dataValidation type="list" imeMode="halfAlpha" allowBlank="1" showInputMessage="1" showErrorMessage="1" error="リストから選択してください" sqref="K295" xr:uid="{C6613BEB-8501-4209-83A6-B9A7B1794E05}">
      <formula1>"○,　"</formula1>
    </dataValidation>
    <dataValidation type="list" imeMode="halfAlpha" allowBlank="1" showInputMessage="1" showErrorMessage="1" error="リストから選択してください" sqref="K296" xr:uid="{E9724503-7941-4B7D-AE24-4F4A02770CE7}">
      <formula1>"○,　"</formula1>
    </dataValidation>
    <dataValidation type="list" imeMode="halfAlpha" allowBlank="1" showInputMessage="1" showErrorMessage="1" error="リストから選択してください" sqref="K297" xr:uid="{367A4E50-CF15-4870-B24C-543AA640F4F6}">
      <formula1>"○,　"</formula1>
    </dataValidation>
    <dataValidation type="list" imeMode="halfAlpha" allowBlank="1" showInputMessage="1" showErrorMessage="1" error="リストから選択してください" sqref="K298" xr:uid="{9F932145-27D5-4BD0-AA8A-AF3A553E4C57}">
      <formula1>"○,　"</formula1>
    </dataValidation>
    <dataValidation type="list" imeMode="halfAlpha" allowBlank="1" showInputMessage="1" showErrorMessage="1" error="リストから選択してください" sqref="K299" xr:uid="{24A1842A-E36F-43BB-81DB-B9A2EF2AC390}">
      <formula1>"○,　"</formula1>
    </dataValidation>
    <dataValidation type="list" imeMode="halfAlpha" allowBlank="1" showInputMessage="1" showErrorMessage="1" error="リストから選択してください" sqref="K300" xr:uid="{DEE6CAAE-996B-4667-A876-F4A967E29660}">
      <formula1>"○,　"</formula1>
    </dataValidation>
    <dataValidation type="list" imeMode="halfAlpha" allowBlank="1" showInputMessage="1" showErrorMessage="1" error="リストから選択してください" sqref="K301" xr:uid="{123B88A2-4EFE-43C4-9BF7-9D2D53E596B6}">
      <formula1>"○,　"</formula1>
    </dataValidation>
    <dataValidation type="list" imeMode="halfAlpha" allowBlank="1" showInputMessage="1" showErrorMessage="1" error="リストから選択してください" sqref="K302" xr:uid="{BED5A4E9-AA32-4304-9EE1-16C8A482970A}">
      <formula1>"○,　"</formula1>
    </dataValidation>
    <dataValidation type="list" imeMode="halfAlpha" allowBlank="1" showInputMessage="1" showErrorMessage="1" error="リストから選択してください" sqref="K303" xr:uid="{5B66857F-CF13-4A96-B162-ACCAAA0D6B9E}">
      <formula1>"○,　"</formula1>
    </dataValidation>
    <dataValidation type="list" imeMode="halfAlpha" allowBlank="1" showInputMessage="1" showErrorMessage="1" error="リストから選択してください" sqref="K304" xr:uid="{45D9A7AC-2F7E-4E5E-A4F1-52EEBC8F12FD}">
      <formula1>"○,　"</formula1>
    </dataValidation>
    <dataValidation type="list" imeMode="halfAlpha" allowBlank="1" showInputMessage="1" showErrorMessage="1" error="リストから選択してください" sqref="K305" xr:uid="{C79B0F73-E13A-4D05-B1A1-99C699ED5FA3}">
      <formula1>"○,　"</formula1>
    </dataValidation>
    <dataValidation type="list" imeMode="halfAlpha" allowBlank="1" showInputMessage="1" showErrorMessage="1" error="リストから選択してください" sqref="K306" xr:uid="{CE99FE97-FF69-4165-9B29-0C8FB8945945}">
      <formula1>"○,　"</formula1>
    </dataValidation>
    <dataValidation type="list" imeMode="halfAlpha" allowBlank="1" showInputMessage="1" showErrorMessage="1" error="リストから選択してください" sqref="K307" xr:uid="{8C3D5E75-CC39-4279-BCD8-34188CC663D5}">
      <formula1>"○,　"</formula1>
    </dataValidation>
    <dataValidation type="list" imeMode="halfAlpha" allowBlank="1" showInputMessage="1" showErrorMessage="1" error="リストから選択してください" sqref="K308" xr:uid="{8AC8CCDA-0AB2-49E4-8037-986FB9AEBD32}">
      <formula1>"○,　"</formula1>
    </dataValidation>
    <dataValidation type="list" imeMode="halfAlpha" allowBlank="1" showInputMessage="1" showErrorMessage="1" error="リストから選択してください" sqref="L308:M308" xr:uid="{03482250-2BAD-4885-BC0E-E27E8C24143F}">
      <formula1>"○,　"</formula1>
    </dataValidation>
    <dataValidation type="list" imeMode="halfAlpha" allowBlank="1" showInputMessage="1" showErrorMessage="1" error="リストから選択してください" sqref="K309" xr:uid="{D5C34C12-5A99-452E-8896-F283C418B00E}">
      <formula1>"○,　"</formula1>
    </dataValidation>
    <dataValidation type="list" imeMode="halfAlpha" allowBlank="1" showInputMessage="1" showErrorMessage="1" error="リストから選択してください" sqref="L309:M309" xr:uid="{760C722A-BA95-4A50-97D4-77F21EE3736E}">
      <formula1>"○,　"</formula1>
    </dataValidation>
    <dataValidation type="list" imeMode="halfAlpha" allowBlank="1" showInputMessage="1" showErrorMessage="1" error="リストから選択してください" sqref="K310" xr:uid="{B85475C0-D04C-4137-873C-D39C6094129B}">
      <formula1>"○,　"</formula1>
    </dataValidation>
    <dataValidation type="list" imeMode="halfAlpha" allowBlank="1" showInputMessage="1" showErrorMessage="1" error="リストから選択してください" sqref="L310:M310" xr:uid="{BE1997EB-3BA3-49A1-B562-0881BE4A4795}">
      <formula1>"○,　"</formula1>
    </dataValidation>
    <dataValidation type="list" imeMode="halfAlpha" allowBlank="1" showInputMessage="1" showErrorMessage="1" error="リストから選択してください" sqref="K311" xr:uid="{F7459EE6-5084-45D1-9ACB-B53630AD6CA0}">
      <formula1>"○,　"</formula1>
    </dataValidation>
    <dataValidation type="list" imeMode="halfAlpha" allowBlank="1" showInputMessage="1" showErrorMessage="1" error="リストから選択してください" sqref="L311:M311" xr:uid="{FC356B5F-1716-4885-AAFB-BD3B8452F53D}">
      <formula1>"○,　"</formula1>
    </dataValidation>
    <dataValidation type="list" imeMode="halfAlpha" allowBlank="1" showInputMessage="1" showErrorMessage="1" error="リストから選択してください" sqref="K312" xr:uid="{D03E6B10-75E2-4362-9815-EE688B2DF6DB}">
      <formula1>"○,　"</formula1>
    </dataValidation>
    <dataValidation type="list" imeMode="halfAlpha" allowBlank="1" showInputMessage="1" showErrorMessage="1" error="リストから選択してください" sqref="L312:M312" xr:uid="{59562182-6AF5-4C0D-B20D-74B23BDD7311}">
      <formula1>"○,　"</formula1>
    </dataValidation>
    <dataValidation type="list" imeMode="halfAlpha" allowBlank="1" showInputMessage="1" showErrorMessage="1" error="リストから選択してください" sqref="K313" xr:uid="{5CCB225C-4ACF-4033-8022-05445F42DE32}">
      <formula1>"○,　"</formula1>
    </dataValidation>
    <dataValidation type="list" imeMode="halfAlpha" allowBlank="1" showInputMessage="1" showErrorMessage="1" error="リストから選択してください" sqref="L313:M313" xr:uid="{B2FD1167-2F32-4278-A92B-A4E9CB914BB3}">
      <formula1>"○,　"</formula1>
    </dataValidation>
    <dataValidation type="list" imeMode="halfAlpha" allowBlank="1" showInputMessage="1" showErrorMessage="1" error="リストから選択してください" sqref="K314" xr:uid="{1C6891F7-A451-4398-ABBB-59BD5B2344A7}">
      <formula1>"○,　"</formula1>
    </dataValidation>
    <dataValidation type="list" imeMode="halfAlpha" allowBlank="1" showInputMessage="1" showErrorMessage="1" error="リストから選択してください" sqref="L314:M314" xr:uid="{F546B81C-3CD0-471C-8C16-2E042E63DCD7}">
      <formula1>"○,　"</formula1>
    </dataValidation>
    <dataValidation type="list" imeMode="halfAlpha" allowBlank="1" showInputMessage="1" showErrorMessage="1" error="リストから選択してください" sqref="K315" xr:uid="{2B013D7D-2D72-4F65-8C46-4698FE37307B}">
      <formula1>"○,　"</formula1>
    </dataValidation>
    <dataValidation type="list" imeMode="halfAlpha" allowBlank="1" showInputMessage="1" showErrorMessage="1" error="リストから選択してください" sqref="L315:M315" xr:uid="{A3C42D60-AFF8-4C17-80DF-BF66E694E4D3}">
      <formula1>"○,　"</formula1>
    </dataValidation>
    <dataValidation type="list" imeMode="halfAlpha" allowBlank="1" showInputMessage="1" showErrorMessage="1" error="リストから選択してください" sqref="K316" xr:uid="{3BEBA8FB-A2C2-4D4C-90B6-0A1B5F5B6055}">
      <formula1>"○,　"</formula1>
    </dataValidation>
    <dataValidation type="list" imeMode="halfAlpha" allowBlank="1" showInputMessage="1" showErrorMessage="1" error="リストから選択してください" sqref="L316:M316" xr:uid="{90AE1B82-8105-46EB-8CBE-0FEBDD359F88}">
      <formula1>"○,　"</formula1>
    </dataValidation>
    <dataValidation type="list" imeMode="halfAlpha" allowBlank="1" showInputMessage="1" showErrorMessage="1" error="リストから選択してください" sqref="K317" xr:uid="{FF413F11-6395-4454-BB21-1AD12A565F3F}">
      <formula1>"○,　"</formula1>
    </dataValidation>
    <dataValidation type="list" imeMode="halfAlpha" allowBlank="1" showInputMessage="1" showErrorMessage="1" error="リストから選択してください" sqref="L317:M317" xr:uid="{B546346A-1C14-4B94-84B1-E59F95ED22D1}">
      <formula1>"○,　"</formula1>
    </dataValidation>
    <dataValidation type="list" imeMode="halfAlpha" allowBlank="1" showInputMessage="1" showErrorMessage="1" error="リストから選択してください" sqref="K318" xr:uid="{3A4239D2-267C-4463-A48A-84EC8D5EE39E}">
      <formula1>"○,　"</formula1>
    </dataValidation>
    <dataValidation type="list" imeMode="halfAlpha" allowBlank="1" showInputMessage="1" showErrorMessage="1" error="リストから選択してください" sqref="L318:M318" xr:uid="{FB9E0C7E-1ABC-4D5A-9EB6-BCE6E5CBC1B8}">
      <formula1>"○,　"</formula1>
    </dataValidation>
    <dataValidation type="list" imeMode="halfAlpha" allowBlank="1" showInputMessage="1" showErrorMessage="1" error="リストから選択してください" sqref="K319" xr:uid="{9F932057-C11E-40D3-8DC6-4B7C15D6FFE3}">
      <formula1>"○,　"</formula1>
    </dataValidation>
    <dataValidation type="list" imeMode="halfAlpha" allowBlank="1" showInputMessage="1" showErrorMessage="1" error="リストから選択してください" sqref="L319:M319" xr:uid="{336FEB85-B740-4FD1-B12B-F6A9D35A365B}">
      <formula1>"○,　"</formula1>
    </dataValidation>
    <dataValidation type="list" imeMode="halfAlpha" allowBlank="1" showInputMessage="1" showErrorMessage="1" error="リストから選択してください" sqref="K320" xr:uid="{5A13A506-E4B2-407A-8643-F80C54CBB58D}">
      <formula1>"○,　"</formula1>
    </dataValidation>
    <dataValidation type="list" imeMode="halfAlpha" allowBlank="1" showInputMessage="1" showErrorMessage="1" error="リストから選択してください" sqref="L320:M320" xr:uid="{C42ADD5B-C84B-41E1-BB7F-2E6A1595A0ED}">
      <formula1>"○,　"</formula1>
    </dataValidation>
    <dataValidation type="list" imeMode="halfAlpha" allowBlank="1" showInputMessage="1" showErrorMessage="1" error="リストから選択してください" sqref="K321" xr:uid="{20E1444B-1BCB-4533-B3FB-AC60535DF61F}">
      <formula1>"○,　"</formula1>
    </dataValidation>
    <dataValidation type="list" imeMode="halfAlpha" allowBlank="1" showInputMessage="1" showErrorMessage="1" error="リストから選択してください" sqref="L321:M321" xr:uid="{C1AC373B-355C-4534-A9FC-FEF0CBCEE6C3}">
      <formula1>"○,　"</formula1>
    </dataValidation>
    <dataValidation type="list" imeMode="halfAlpha" allowBlank="1" showInputMessage="1" showErrorMessage="1" error="リストから選択してください" sqref="K322" xr:uid="{396C62A0-932B-4135-AD40-C5413771CFB7}">
      <formula1>"○,　"</formula1>
    </dataValidation>
    <dataValidation type="list" imeMode="halfAlpha" allowBlank="1" showInputMessage="1" showErrorMessage="1" error="リストから選択してください" sqref="L322:M322" xr:uid="{8D17F2A3-16B9-4A0C-A35F-A16ACA6B7B68}">
      <formula1>"○,　"</formula1>
    </dataValidation>
    <dataValidation type="list" imeMode="halfAlpha" allowBlank="1" showInputMessage="1" showErrorMessage="1" error="リストから選択してください" sqref="K323" xr:uid="{74F6C5F9-6542-4CB7-8638-8389EA11653A}">
      <formula1>"○,　"</formula1>
    </dataValidation>
    <dataValidation type="list" imeMode="halfAlpha" allowBlank="1" showInputMessage="1" showErrorMessage="1" error="リストから選択してください" sqref="L323:M323" xr:uid="{B20CF1CC-06AB-4CD0-81B7-0AD2CA21757D}">
      <formula1>"○,　"</formula1>
    </dataValidation>
    <dataValidation type="list" imeMode="halfAlpha" allowBlank="1" showInputMessage="1" showErrorMessage="1" error="リストから選択してください" sqref="K324" xr:uid="{00099218-EE16-4039-B7BF-AFE866F69E42}">
      <formula1>"○,　"</formula1>
    </dataValidation>
    <dataValidation type="list" imeMode="halfAlpha" allowBlank="1" showInputMessage="1" showErrorMessage="1" error="リストから選択してください" sqref="L324:M324" xr:uid="{8E0592D9-A558-4B58-8CAD-4B144E965D8E}">
      <formula1>"○,　"</formula1>
    </dataValidation>
    <dataValidation type="list" imeMode="halfAlpha" allowBlank="1" showInputMessage="1" showErrorMessage="1" error="リストから選択してください" sqref="K325" xr:uid="{A8A46854-4F0B-431C-8C9C-6E14E597E9EE}">
      <formula1>"○,　"</formula1>
    </dataValidation>
    <dataValidation type="list" imeMode="halfAlpha" allowBlank="1" showInputMessage="1" showErrorMessage="1" error="リストから選択してください" sqref="L325:M325" xr:uid="{EE026067-59D1-41DC-B3D8-2658EB01D157}">
      <formula1>"○,　"</formula1>
    </dataValidation>
    <dataValidation type="list" imeMode="halfAlpha" allowBlank="1" showInputMessage="1" showErrorMessage="1" error="リストから選択してください" sqref="K326" xr:uid="{3DCFFBE9-9E16-4796-BF85-6F72DD46A2C3}">
      <formula1>"○,　"</formula1>
    </dataValidation>
    <dataValidation type="list" imeMode="halfAlpha" allowBlank="1" showInputMessage="1" showErrorMessage="1" error="リストから選択してください" sqref="L326:M326" xr:uid="{15CA3551-E67D-4DC2-BA30-5B38E8AE3AD7}">
      <formula1>"○,　"</formula1>
    </dataValidation>
    <dataValidation type="list" imeMode="halfAlpha" allowBlank="1" showInputMessage="1" showErrorMessage="1" error="リストから選択してください" sqref="K327" xr:uid="{9B8506BD-945C-43B9-B2DC-B1927C86276B}">
      <formula1>"○,　"</formula1>
    </dataValidation>
    <dataValidation type="list" imeMode="halfAlpha" allowBlank="1" showInputMessage="1" showErrorMessage="1" error="リストから選択してください" sqref="L327:M327" xr:uid="{F8C0BAEB-3F21-4A5F-923E-3F94BA2BF3BC}">
      <formula1>"○,　"</formula1>
    </dataValidation>
    <dataValidation type="list" imeMode="halfAlpha" allowBlank="1" showInputMessage="1" showErrorMessage="1" error="リストから選択してください" sqref="K328" xr:uid="{54B0E719-F765-47AC-9947-25882FE7A3A9}">
      <formula1>"○,　"</formula1>
    </dataValidation>
    <dataValidation type="list" imeMode="halfAlpha" allowBlank="1" showInputMessage="1" showErrorMessage="1" error="リストから選択してください" sqref="L328:M328" xr:uid="{C10DED58-5752-4A9A-A82F-E0DEF68D4B1E}">
      <formula1>"○,　"</formula1>
    </dataValidation>
    <dataValidation type="list" imeMode="halfAlpha" allowBlank="1" showInputMessage="1" showErrorMessage="1" error="リストから選択してください" sqref="K329" xr:uid="{197C650C-5638-47ED-BE2E-9BC160F613F9}">
      <formula1>"○,　"</formula1>
    </dataValidation>
    <dataValidation type="list" imeMode="halfAlpha" allowBlank="1" showInputMessage="1" showErrorMessage="1" error="リストから選択してください" sqref="K330" xr:uid="{DBF3907C-244D-4647-99CB-0E05D5CF7C52}">
      <formula1>"○,　"</formula1>
    </dataValidation>
    <dataValidation type="list" imeMode="halfAlpha" allowBlank="1" showInputMessage="1" showErrorMessage="1" error="リストから選択してください" sqref="K331" xr:uid="{BE0CB76D-E5DA-4FA6-934C-9C8C1AF73F6B}">
      <formula1>"○,　"</formula1>
    </dataValidation>
    <dataValidation type="list" imeMode="halfAlpha" allowBlank="1" showInputMessage="1" showErrorMessage="1" error="リストから選択してください" sqref="K332" xr:uid="{ADEC7F4D-7B59-4E8D-89CD-F047AD4855F1}">
      <formula1>"○,　"</formula1>
    </dataValidation>
    <dataValidation type="list" imeMode="halfAlpha" allowBlank="1" showInputMessage="1" showErrorMessage="1" error="リストから選択してください" sqref="K333" xr:uid="{34219255-E176-4B27-91B4-8E6543D33EA4}">
      <formula1>"○,　"</formula1>
    </dataValidation>
    <dataValidation type="list" imeMode="halfAlpha" allowBlank="1" showInputMessage="1" showErrorMessage="1" error="リストから選択してください" sqref="K334" xr:uid="{361BF59A-77C3-47CA-A9BB-A86825409E40}">
      <formula1>"○,　"</formula1>
    </dataValidation>
    <dataValidation type="list" imeMode="halfAlpha" allowBlank="1" showInputMessage="1" showErrorMessage="1" error="リストから選択してください" sqref="K335" xr:uid="{180A6589-5ED3-40CD-BCC4-64525A11CB4F}">
      <formula1>"○,　"</formula1>
    </dataValidation>
    <dataValidation type="list" imeMode="halfAlpha" allowBlank="1" showInputMessage="1" showErrorMessage="1" error="リストから選択してください" sqref="K336" xr:uid="{1B97934E-897E-48E0-89D5-080D7F204888}">
      <formula1>"○,　"</formula1>
    </dataValidation>
    <dataValidation type="list" imeMode="halfAlpha" allowBlank="1" showInputMessage="1" showErrorMessage="1" error="リストから選択してください" sqref="K337" xr:uid="{DCBAE6F8-71B4-4A61-8B16-EAD394C580F3}">
      <formula1>"○,　"</formula1>
    </dataValidation>
    <dataValidation type="list" imeMode="halfAlpha" allowBlank="1" showInputMessage="1" showErrorMessage="1" error="リストから選択してください" sqref="K338" xr:uid="{CA266B66-20FC-429E-B177-ABCA4940724C}">
      <formula1>"○,　"</formula1>
    </dataValidation>
    <dataValidation type="list" imeMode="halfAlpha" allowBlank="1" showInputMessage="1" showErrorMessage="1" error="リストから選択してください" sqref="K339" xr:uid="{46A45BCC-9A22-4501-8F1F-06CBA6557E96}">
      <formula1>"○,　"</formula1>
    </dataValidation>
    <dataValidation type="list" imeMode="halfAlpha" allowBlank="1" showInputMessage="1" showErrorMessage="1" error="リストから選択してください" sqref="L339:M339" xr:uid="{245C3320-855C-429B-86FD-692E3C55E2CC}">
      <formula1>"○,　"</formula1>
    </dataValidation>
    <dataValidation type="list" imeMode="halfAlpha" allowBlank="1" showInputMessage="1" showErrorMessage="1" error="リストから選択してください" sqref="K340" xr:uid="{6D58670A-8836-4097-893C-00FFB956C67B}">
      <formula1>"○,　"</formula1>
    </dataValidation>
    <dataValidation type="list" imeMode="halfAlpha" allowBlank="1" showInputMessage="1" showErrorMessage="1" error="リストから選択してください" sqref="L340:M340" xr:uid="{3E4D2853-D113-431A-B216-E31B29A4DD18}">
      <formula1>"○,　"</formula1>
    </dataValidation>
    <dataValidation type="list" imeMode="halfAlpha" allowBlank="1" showInputMessage="1" showErrorMessage="1" error="リストから選択してください" sqref="K341" xr:uid="{B1CBF3CA-77C0-474A-A7D8-D11F141C1D79}">
      <formula1>"○,　"</formula1>
    </dataValidation>
    <dataValidation type="list" imeMode="halfAlpha" allowBlank="1" showInputMessage="1" showErrorMessage="1" error="リストから選択してください" sqref="L341:M341" xr:uid="{AB4DE818-4B12-4474-85DC-57C7FAC6FAB7}">
      <formula1>"○,　"</formula1>
    </dataValidation>
    <dataValidation type="list" imeMode="halfAlpha" allowBlank="1" showInputMessage="1" showErrorMessage="1" error="リストから選択してください" sqref="K342" xr:uid="{C036DD2A-7B66-4B14-89C4-1CCE35429737}">
      <formula1>"○,　"</formula1>
    </dataValidation>
    <dataValidation type="list" imeMode="halfAlpha" allowBlank="1" showInputMessage="1" showErrorMessage="1" error="リストから選択してください" sqref="L342:M342" xr:uid="{2E390B26-68FA-4075-8F22-F5070C1E3373}">
      <formula1>"○,　"</formula1>
    </dataValidation>
    <dataValidation type="list" imeMode="halfAlpha" allowBlank="1" showInputMessage="1" showErrorMessage="1" error="リストから選択してください" sqref="K343" xr:uid="{549624BF-24F1-4444-92E7-790DE523CE02}">
      <formula1>"○,　"</formula1>
    </dataValidation>
    <dataValidation type="list" imeMode="halfAlpha" allowBlank="1" showInputMessage="1" showErrorMessage="1" error="リストから選択してください" sqref="L343:M343" xr:uid="{984C93A3-97F1-47AC-B411-B733B69AAB9D}">
      <formula1>"○,　"</formula1>
    </dataValidation>
    <dataValidation type="list" imeMode="halfAlpha" allowBlank="1" showInputMessage="1" showErrorMessage="1" error="リストから選択してください" sqref="K344" xr:uid="{34974E91-58A1-447F-855E-A9CB3780168C}">
      <formula1>"○,　"</formula1>
    </dataValidation>
    <dataValidation type="list" imeMode="halfAlpha" allowBlank="1" showInputMessage="1" showErrorMessage="1" error="リストから選択してください" sqref="L344:M344" xr:uid="{7030D466-01FB-4728-B956-79E7A01650DA}">
      <formula1>"○,　"</formula1>
    </dataValidation>
    <dataValidation type="list" imeMode="halfAlpha" allowBlank="1" showInputMessage="1" showErrorMessage="1" error="リストから選択してください" sqref="K345" xr:uid="{8253C63C-710B-4509-A91B-15786D1116CC}">
      <formula1>"○,　"</formula1>
    </dataValidation>
    <dataValidation type="list" imeMode="halfAlpha" allowBlank="1" showInputMessage="1" showErrorMessage="1" error="リストから選択してください" sqref="L345:M345" xr:uid="{D97C01A0-45BD-4DF2-8994-EF86D2871469}">
      <formula1>"○,　"</formula1>
    </dataValidation>
    <dataValidation type="list" imeMode="halfAlpha" allowBlank="1" showInputMessage="1" showErrorMessage="1" error="リストから選択してください" sqref="K346" xr:uid="{99618C2E-5303-42E6-B89A-12350B5E2287}">
      <formula1>"○,　"</formula1>
    </dataValidation>
    <dataValidation type="list" imeMode="halfAlpha" allowBlank="1" showInputMessage="1" showErrorMessage="1" error="リストから選択してください" sqref="L346:M346" xr:uid="{54DF460D-6951-4E68-B044-BE8A6583E9B9}">
      <formula1>"○,　"</formula1>
    </dataValidation>
    <dataValidation type="list" imeMode="halfAlpha" allowBlank="1" showInputMessage="1" showErrorMessage="1" error="リストから選択してください" sqref="K347" xr:uid="{D45EA1CA-A586-4FF3-B1FA-B82D157B4916}">
      <formula1>"○,　"</formula1>
    </dataValidation>
    <dataValidation type="list" imeMode="halfAlpha" allowBlank="1" showInputMessage="1" showErrorMessage="1" error="リストから選択してください" sqref="K348:K349" xr:uid="{7D5C0FAA-3EC1-4DDF-B107-606FDB268066}">
      <formula1>"○,　"</formula1>
    </dataValidation>
    <dataValidation type="list" imeMode="halfAlpha" allowBlank="1" showInputMessage="1" showErrorMessage="1" error="リストから選択してください" sqref="K350:K353" xr:uid="{41F56985-66EA-4942-9451-B95B4B8D3A4C}">
      <formula1>"○,　"</formula1>
    </dataValidation>
    <dataValidation errorStyle="warning" imeMode="halfAlpha" allowBlank="1" showInputMessage="1" showErrorMessage="1" sqref="Q290:R292" xr:uid="{9262B3D7-2BBD-47BE-82DB-7DF3A68302B8}"/>
    <dataValidation type="date" imeMode="halfAlpha" allowBlank="1" showInputMessage="1" showErrorMessage="1" error="有効な日付を入力してください" sqref="S290:Y292" xr:uid="{377D7F9B-B4F6-4056-97D4-5A8BA5FE41DF}">
      <formula1>92</formula1>
      <formula2>73415</formula2>
    </dataValidation>
    <dataValidation errorStyle="warning" imeMode="halfAlpha" allowBlank="1" showInputMessage="1" showErrorMessage="1" sqref="Q293:R295" xr:uid="{760C86EE-6ACB-40A8-ABEC-B9AB8C766848}"/>
    <dataValidation type="date" imeMode="halfAlpha" allowBlank="1" showInputMessage="1" showErrorMessage="1" error="有効な日付を入力してください" sqref="S293:Y295" xr:uid="{43D96C21-33B0-4954-9B18-393B9B0448D9}">
      <formula1>92</formula1>
      <formula2>73415</formula2>
    </dataValidation>
    <dataValidation errorStyle="warning" imeMode="halfAlpha" allowBlank="1" showInputMessage="1" showErrorMessage="1" sqref="Q308:R328" xr:uid="{B9A5D700-EB08-49DC-A2AC-1D4F6C1C5C11}"/>
    <dataValidation type="date" imeMode="halfAlpha" allowBlank="1" showInputMessage="1" showErrorMessage="1" error="有効な日付を入力してください" sqref="S308:Y328" xr:uid="{9ABAEC16-3591-4BBF-8CC4-F22BE1937672}">
      <formula1>92</formula1>
      <formula2>73415</formula2>
    </dataValidation>
    <dataValidation errorStyle="warning" imeMode="halfAlpha" allowBlank="1" showInputMessage="1" showErrorMessage="1" sqref="Q338:R338" xr:uid="{DE60A038-EB18-40DC-AFEC-F82A67E989EE}"/>
    <dataValidation type="date" imeMode="halfAlpha" allowBlank="1" showInputMessage="1" showErrorMessage="1" error="有効な日付を入力してください" sqref="S338:Y338" xr:uid="{572521AF-37B7-4B62-9E4B-93F78D6109AE}">
      <formula1>92</formula1>
      <formula2>73415</formula2>
    </dataValidation>
    <dataValidation errorStyle="warning" imeMode="halfAlpha" allowBlank="1" showInputMessage="1" showErrorMessage="1" sqref="Q339:R346" xr:uid="{814F8CA6-596C-411C-B902-07B5BCCBB7EE}"/>
    <dataValidation type="date" imeMode="halfAlpha" allowBlank="1" showInputMessage="1" showErrorMessage="1" error="有効な日付を入力してください" sqref="S339:Y346" xr:uid="{CE27F5FB-6D2D-40FA-910B-DC3F4E000ED9}">
      <formula1>92</formula1>
      <formula2>73415</formula2>
    </dataValidation>
    <dataValidation errorStyle="warning" imeMode="halfAlpha" allowBlank="1" showInputMessage="1" showErrorMessage="1" sqref="Q347:R347" xr:uid="{6CEE23BC-E0DC-4F95-83EA-AE22FCDBCF00}"/>
    <dataValidation type="date" imeMode="halfAlpha" allowBlank="1" showInputMessage="1" showErrorMessage="1" error="有効な日付を入力してください" sqref="S347:Y347" xr:uid="{28908585-10F7-4938-ADD6-FBA0C9B28432}">
      <formula1>92</formula1>
      <formula2>73415</formula2>
    </dataValidation>
    <dataValidation errorStyle="warning" imeMode="halfAlpha" allowBlank="1" showInputMessage="1" showErrorMessage="1" sqref="Q348:R348" xr:uid="{928CF817-DAD5-4712-B780-CC33DB30D1B2}"/>
    <dataValidation type="date" imeMode="halfAlpha" allowBlank="1" showInputMessage="1" showErrorMessage="1" error="有効な日付を入力してください" sqref="S348:Y348" xr:uid="{F1715864-984D-46CF-8306-C803612D10C0}">
      <formula1>92</formula1>
      <formula2>73415</formula2>
    </dataValidation>
    <dataValidation errorStyle="warning" imeMode="halfAlpha" allowBlank="1" showInputMessage="1" showErrorMessage="1" sqref="Q349:R349" xr:uid="{4AE77B39-D7B8-45C6-BA57-27D1FC158A08}"/>
    <dataValidation type="date" imeMode="halfAlpha" allowBlank="1" showInputMessage="1" showErrorMessage="1" error="有効な日付を入力してください" sqref="S349:Y349" xr:uid="{386F532F-BE4B-4098-AE84-FB619D57E161}">
      <formula1>92</formula1>
      <formula2>73415</formula2>
    </dataValidation>
    <dataValidation errorStyle="warning" imeMode="halfAlpha" allowBlank="1" showInputMessage="1" showErrorMessage="1" sqref="Q350:R350" xr:uid="{06F727B6-8447-473F-862A-5A2D0945CBF9}"/>
    <dataValidation type="date" imeMode="halfAlpha" allowBlank="1" showInputMessage="1" showErrorMessage="1" error="有効な日付を入力してください" sqref="S350:Y350" xr:uid="{3B728BE9-4BBE-4D24-9182-CD9B69A44A9F}">
      <formula1>92</formula1>
      <formula2>73415</formula2>
    </dataValidation>
    <dataValidation errorStyle="warning" imeMode="hiragana" allowBlank="1" showInputMessage="1" showErrorMessage="1" sqref="N351:P351" xr:uid="{A26DD824-AD93-4800-8DBF-2FD4FAC316D2}"/>
    <dataValidation errorStyle="warning" imeMode="halfAlpha" allowBlank="1" showInputMessage="1" showErrorMessage="1" sqref="Q351:R351" xr:uid="{3FFE18B1-B7B1-4CA2-969D-A3B65B7B8471}"/>
    <dataValidation type="date" imeMode="halfAlpha" allowBlank="1" showInputMessage="1" showErrorMessage="1" error="有効な日付を入力してください" sqref="S351:Y351" xr:uid="{A2069E0B-EF12-4CDB-8491-71A10FCCCF18}">
      <formula1>92</formula1>
      <formula2>73415</formula2>
    </dataValidation>
    <dataValidation errorStyle="warning" imeMode="hiragana" allowBlank="1" showInputMessage="1" showErrorMessage="1" sqref="N352:P352" xr:uid="{E4BEF37F-45B5-4324-B87A-D4153205BE59}"/>
    <dataValidation errorStyle="warning" imeMode="halfAlpha" allowBlank="1" showInputMessage="1" showErrorMessage="1" sqref="Q352:R352" xr:uid="{0DFD8B26-A100-405C-86C2-4D6F1BB7C8CC}"/>
    <dataValidation type="date" imeMode="halfAlpha" allowBlank="1" showInputMessage="1" showErrorMessage="1" error="有効な日付を入力してください" sqref="S352:Y352" xr:uid="{73DEC839-8CCE-400E-96AE-973E6DB787EC}">
      <formula1>92</formula1>
      <formula2>73415</formula2>
    </dataValidation>
    <dataValidation errorStyle="warning" imeMode="hiragana" allowBlank="1" showInputMessage="1" showErrorMessage="1" sqref="N353:P353" xr:uid="{3DD4F592-B76C-4875-B01F-00DA005DFB68}"/>
    <dataValidation errorStyle="warning" imeMode="halfAlpha" allowBlank="1" showInputMessage="1" showErrorMessage="1" sqref="Q353:R353" xr:uid="{4B64BEB7-97A6-4E61-93DB-A51A00746B0E}"/>
    <dataValidation type="date" imeMode="halfAlpha" allowBlank="1" showInputMessage="1" showErrorMessage="1" error="有効な日付を入力してください" sqref="S353:Y353" xr:uid="{875F0A77-4CBF-49E4-8F62-D1B41FA59069}">
      <formula1>92</formula1>
      <formula2>73415</formula2>
    </dataValidation>
  </dataValidations>
  <pageMargins left="0.19685039370078741" right="0.19685039370078741" top="0.39370078740157483" bottom="0.19685039370078741" header="0.19685039370078741" footer="0.19685039370078741"/>
  <pageSetup paperSize="9" scale="68"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4179B-CC60-4AAE-9CFE-8008765EF55E}">
  <sheetPr codeName="Sheet1"/>
  <dimension ref="A1:A5"/>
  <sheetViews>
    <sheetView zoomScaleNormal="100" workbookViewId="0"/>
  </sheetViews>
  <sheetFormatPr defaultRowHeight="13.5" x14ac:dyDescent="0.15"/>
  <cols>
    <col min="1" max="16384" width="9" style="175"/>
  </cols>
  <sheetData>
    <row r="1" spans="1:1" x14ac:dyDescent="0.15">
      <c r="A1" s="175"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75" t="str">
        <f>"@神奈川県@和歌山県@鹿児島県@"</f>
        <v>@神奈川県@和歌山県@鹿児島県@</v>
      </c>
    </row>
    <row r="4" spans="1:1" x14ac:dyDescent="0.15">
      <c r="A4" s="175" t="s">
        <v>244</v>
      </c>
    </row>
    <row r="5" spans="1:1" x14ac:dyDescent="0.15">
      <c r="A5" s="175" t="s">
        <v>245</v>
      </c>
    </row>
  </sheetData>
  <sheetProtection algorithmName="SHA-512" hashValue="t38J+ZLHrJqtMlvZ/gUwHanUFFLCuBOV1ovbyOENiIJNf5Yu0cga7pewD3/7KTiE7qfWMwHOhOXpINTrJt+XHg==" saltValue="ioudavBqIsOgRrEcdLLxgg=="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2021-04-09T00:47:50Z</cp:lastPrinted>
  <dcterms:created xsi:type="dcterms:W3CDTF">2018-07-20T07:50:20Z</dcterms:created>
  <dcterms:modified xsi:type="dcterms:W3CDTF">2024-07-31T07:15:30Z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1f628c22-5ddb-442e-a190-d83ca56bb0bd</vt:lpwstr>
  </property>
</Properties>
</file>