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FSV001V\FileSV$\課共有\財務課\財政係\【D9.02.00.02】財政状況公表（HP掲載用）\R3.12.17\"/>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E37" i="9"/>
  <c r="AM37" i="9"/>
  <c r="U37" i="9"/>
  <c r="C37" i="9"/>
  <c r="BE36" i="9"/>
  <c r="C36" i="9"/>
  <c r="C35" i="9"/>
  <c r="C34" i="9"/>
  <c r="U34" i="9" l="1"/>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CO34" i="9" l="1"/>
  <c r="CO35" i="9" s="1"/>
  <c r="CO36" i="9" s="1"/>
  <c r="CO37" i="9" s="1"/>
</calcChain>
</file>

<file path=xl/sharedStrings.xml><?xml version="1.0" encoding="utf-8"?>
<sst xmlns="http://schemas.openxmlformats.org/spreadsheetml/2006/main" count="973" uniqueCount="541">
  <si>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</si>
  <si>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</si>
  <si>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</si>
  <si>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</si>
  <si>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</si>
  <si>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</si>
  <si>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</si>
  <si>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</si>
  <si>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</si>
  <si>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</si>
  <si>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</si>
  <si>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</si>
  <si>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</si>
  <si>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</si>
  <si>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</si>
  <si>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</si>
  <si>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</si>
  <si>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</si>
  <si>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</si>
  <si>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</si>
  <si>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</si>
  <si>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</si>
  <si>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</si>
  <si>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</si>
  <si>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</si>
  <si>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</si>
  <si>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</si>
  <si>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</si>
  <si>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</si>
  <si>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</si>
  <si>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</si>
  <si>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</si>
  <si>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</si>
  <si>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</si>
  <si>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</si>
  <si>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</si>
  <si>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</si>
  <si>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</si>
  <si>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</si>
  <si>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</si>
  <si>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</si>
  <si>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</si>
  <si>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</si>
  <si>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</si>
  <si>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</si>
  <si>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</si>
  <si>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</si>
  <si>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</si>
  <si>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</si>
  <si>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</si>
  <si>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</si>
  <si>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</si>
  <si>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</si>
  <si>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</si>
  <si>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</si>
  <si>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</si>
  <si>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</si>
  <si>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</si>
  <si>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</si>
  <si>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</si>
  <si>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</si>
  <si>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</si>
  <si>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</si>
  <si>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</si>
  <si>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</si>
  <si>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</si>
  <si>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</si>
  <si>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</si>
  <si>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</si>
  <si>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</si>
  <si>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</si>
  <si>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</si>
  <si>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</si>
  <si>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</si>
  <si>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</si>
  <si>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</si>
  <si>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</si>
  <si>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</si>
  <si>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</si>
  <si>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</si>
  <si>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</si>
  <si>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</si>
  <si>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</si>
  <si>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</si>
  <si>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</si>
  <si>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</si>
  <si>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</si>
  <si>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</si>
  <si>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</si>
  <si>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</si>
  <si>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</si>
  <si>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</si>
  <si>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</si>
  <si>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</si>
  <si>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</si>
  <si>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</si>
  <si>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</si>
  <si>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</si>
  <si>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</si>
  <si>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</si>
  <si>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</si>
  <si>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</si>
  <si>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</si>
  <si>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</si>
  <si>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</si>
  <si>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</si>
  <si>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</si>
  <si>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</si>
  <si>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</si>
  <si>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</si>
  <si>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</si>
  <si>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</si>
  <si>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</si>
  <si>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</si>
  <si>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</si>
  <si>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</si>
  <si>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</si>
  <si>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</si>
  <si>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</si>
  <si>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</si>
  <si>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</si>
  <si>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</si>
  <si>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</si>
  <si>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</si>
  <si>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</si>
  <si>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</si>
  <si>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</si>
  <si>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</si>
  <si>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</si>
  <si>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</si>
  <si>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</si>
  <si>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</si>
  <si>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</si>
  <si>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</si>
  <si>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</si>
  <si>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</si>
  <si>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</si>
  <si>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</si>
  <si>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</si>
  <si>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</si>
  <si>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</si>
  <si>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</si>
  <si>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</si>
  <si>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</si>
  <si>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</si>
  <si>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</si>
  <si>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</si>
  <si>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</si>
  <si>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</si>
  <si>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</si>
  <si>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</si>
  <si>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</si>
  <si>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</si>
  <si>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</si>
  <si>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</si>
  <si>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</si>
  <si>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</si>
  <si>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</si>
  <si>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</si>
  <si>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</si>
  <si>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</si>
  <si>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</si>
  <si>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</si>
  <si>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</si>
  <si>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</si>
  <si>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</si>
  <si>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</si>
  <si>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</si>
  <si>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</si>
  <si>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</si>
  <si>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</si>
  <si>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</si>
  <si>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</si>
  <si>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</si>
  <si>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</si>
  <si>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</si>
  <si>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</si>
  <si>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</si>
  <si>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</si>
  <si>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</si>
  <si>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</si>
  <si>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</si>
  <si>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</si>
  <si>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</si>
  <si>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</si>
  <si>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</si>
  <si>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</si>
  <si>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</si>
  <si>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</si>
  <si>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</si>
  <si>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</si>
  <si>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</si>
  <si>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</si>
  <si>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熊本県山鹿市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</si>
  <si>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</si>
  <si>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</si>
  <si>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</si>
  <si>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</si>
  <si>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</si>
  <si>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</si>
  <si>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</si>
  <si>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</si>
  <si>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</si>
  <si>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</si>
  <si>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</si>
  <si>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</si>
  <si>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</si>
  <si>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</si>
  <si>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</si>
  <si>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</si>
  <si>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</si>
  <si>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</si>
  <si>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</si>
  <si>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</si>
  <si>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</si>
  <si>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</si>
  <si>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</si>
  <si>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</si>
  <si>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</si>
  <si>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</si>
  <si>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</si>
  <si>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</si>
  <si>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</si>
  <si>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</si>
  <si>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</si>
  <si>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</si>
  <si>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</si>
  <si>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</si>
  <si>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</si>
  <si>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</si>
  <si>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</si>
  <si>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</si>
  <si>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</si>
  <si>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</si>
  <si>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</si>
  <si>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</si>
  <si>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</si>
  <si>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</si>
  <si>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</si>
  <si>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</si>
  <si>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</si>
  <si>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</si>
  <si>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</si>
  <si>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</si>
  <si>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</si>
  <si>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</si>
  <si>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</si>
  <si>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</si>
  <si>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</si>
  <si>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</si>
  <si>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</si>
  <si>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</si>
  <si>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</si>
  <si>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</si>
  <si>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</si>
  <si>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</si>
  <si>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</si>
  <si>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</si>
  <si>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</si>
  <si>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</si>
  <si>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</si>
  <si>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</si>
  <si>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</si>
  <si>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</si>
  <si>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</si>
  <si>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</si>
  <si>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</si>
  <si>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</si>
  <si>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</si>
  <si>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</si>
  <si>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</si>
  <si>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</si>
  <si>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</si>
  <si>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</si>
  <si>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</si>
  <si>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</si>
  <si>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</si>
  <si>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</si>
  <si>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</si>
  <si>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</si>
  <si>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</si>
  <si>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</si>
  <si>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</si>
  <si>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</si>
  <si>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</si>
  <si>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</si>
  <si>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</si>
  <si>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</si>
  <si>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</si>
  <si>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</si>
  <si>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</si>
  <si>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</si>
  <si>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</si>
  <si>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</si>
  <si>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</si>
  <si>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</si>
  <si>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</si>
  <si>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</si>
  <si>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</si>
  <si>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</si>
  <si>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</si>
  <si>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</si>
  <si>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</si>
  <si>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</si>
  <si>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</si>
  <si>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</si>
  <si>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</si>
  <si>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</si>
  <si>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</si>
  <si>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</si>
  <si>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</si>
  <si>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</si>
  <si>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</si>
  <si>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</si>
  <si>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</si>
  <si>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</si>
  <si>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</si>
  <si>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</si>
  <si>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</si>
  <si>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</si>
  <si>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</si>
  <si>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</si>
  <si>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</si>
  <si>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</si>
  <si>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</si>
  <si>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</si>
  <si>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</si>
  <si>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</si>
  <si>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</si>
  <si>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</si>
  <si>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</si>
  <si>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</si>
  <si>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</si>
  <si>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</si>
  <si>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</si>
  <si>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</si>
  <si>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</si>
  <si>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</si>
  <si>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</si>
  <si>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</si>
  <si>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</si>
  <si>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</si>
  <si>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</si>
  <si>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</si>
  <si>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熊本県山鹿市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</si>
  <si>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</si>
  <si>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</si>
  <si>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</si>
  <si>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</si>
  <si>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</si>
  <si>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</si>
  <si>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</si>
  <si>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</si>
  <si>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</si>
  <si>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</si>
  <si>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</si>
  <si>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</si>
  <si>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</si>
  <si>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</si>
  <si>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</si>
  <si>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</si>
  <si>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</si>
  <si>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</si>
  <si>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</si>
  <si>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</si>
  <si>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</si>
  <si>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</si>
  <si>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</si>
  <si>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</si>
  <si>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</si>
  <si>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</si>
  <si>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</si>
  <si>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</si>
  <si>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</si>
  <si>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</si>
  <si>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</si>
  <si>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</si>
  <si>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</si>
  <si>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</si>
  <si>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</si>
  <si>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</si>
  <si>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</si>
  <si>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</si>
  <si>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</si>
  <si>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</si>
  <si>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</si>
  <si>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</si>
  <si>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</si>
  <si>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</si>
  <si>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</si>
  <si>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</si>
  <si>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</si>
  <si>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</si>
  <si>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</si>
  <si>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</si>
  <si>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</si>
  <si>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</si>
  <si>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</si>
  <si>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</si>
  <si>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</si>
  <si>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</si>
  <si>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</si>
  <si>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</si>
  <si>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</si>
  <si>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</si>
  <si>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</si>
  <si>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</si>
  <si>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</si>
  <si>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</si>
  <si>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</si>
  <si>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</si>
  <si>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</si>
  <si>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</si>
  <si>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</si>
  <si>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</si>
  <si>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</si>
  <si>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</si>
  <si>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</si>
  <si>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</si>
  <si>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</si>
  <si>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</si>
  <si>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</si>
  <si>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</si>
  <si>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</si>
  <si>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</si>
  <si>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</si>
  <si>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</si>
  <si>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</si>
  <si>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</si>
  <si>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</si>
  <si>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</si>
  <si>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</si>
  <si>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</si>
  <si>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</si>
  <si>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</si>
  <si>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</si>
  <si>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</si>
  <si>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</si>
  <si>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</si>
  <si>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</si>
  <si>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</si>
  <si>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</si>
  <si>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</si>
  <si>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</si>
  <si>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</si>
  <si>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</si>
  <si>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</si>
  <si>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</si>
  <si>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</si>
  <si>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</si>
  <si>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</si>
  <si>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</si>
  <si>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</si>
  <si>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</si>
  <si>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</si>
  <si>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</si>
  <si>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</si>
  <si>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</si>
  <si>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</si>
  <si>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</si>
  <si>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</si>
  <si>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</si>
  <si>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</si>
  <si>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</si>
  <si>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</si>
  <si>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</si>
  <si>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</si>
  <si>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</si>
  <si>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</si>
  <si>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</si>
  <si>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</si>
  <si>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</si>
  <si>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</si>
  <si>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</si>
  <si>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</si>
  <si>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</si>
  <si>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</si>
  <si>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</si>
  <si>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</si>
  <si>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</si>
  <si>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</si>
  <si>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</si>
  <si>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</si>
  <si>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</si>
  <si>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</si>
  <si>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</si>
  <si>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</si>
  <si>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</si>
  <si>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</si>
  <si>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</si>
  <si>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</si>
  <si>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</si>
  <si>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</si>
  <si>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</si>
  <si>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</si>
  <si>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</si>
  <si>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</si>
  <si>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</si>
  <si>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</si>
  <si>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</si>
  <si>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</si>
  <si>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</si>
  <si>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</si>
  <si>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</si>
  <si>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</si>
  <si>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</si>
  <si>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</si>
  <si>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</si>
  <si>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</si>
  <si>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</si>
  <si>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</si>
  <si>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</si>
  <si>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</si>
  <si>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</si>
  <si>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</si>
  <si>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</si>
  <si>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</si>
  <si>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</si>
  <si>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</si>
  <si>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</si>
  <si>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0.12</t>
  </si>
  <si>
    <t>一般会計</t>
  </si>
  <si>
    <t>病院事業会計</t>
  </si>
  <si>
    <t>▲ 1.04</t>
  </si>
  <si>
    <t>水道事業会計</t>
  </si>
  <si>
    <t>国民健康保険事業特別会計</t>
  </si>
  <si>
    <t>介護保険事業特別会計</t>
  </si>
  <si>
    <t>下水道事業会計</t>
  </si>
  <si>
    <t>後期高齢者医療特別会計</t>
  </si>
  <si>
    <t>簡易水道事業特別会計</t>
  </si>
  <si>
    <t>その他会計（赤字）</t>
  </si>
  <si>
    <t>その他会計（黒字）</t>
  </si>
  <si>
    <t>山鹿植木広域行政事務組合</t>
    <rPh sb="0" eb="2">
      <t>ヤマガ</t>
    </rPh>
    <rPh sb="2" eb="4">
      <t>ウエキ</t>
    </rPh>
    <rPh sb="4" eb="6">
      <t>コウイキ</t>
    </rPh>
    <rPh sb="6" eb="8">
      <t>ギョウセイ</t>
    </rPh>
    <rPh sb="8" eb="10">
      <t>ジム</t>
    </rPh>
    <rPh sb="10" eb="12">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</si>
  <si>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</si>
  <si>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</si>
  <si>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</si>
  <si>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山鹿市地域振興公社</t>
    <rPh sb="0" eb="3">
      <t>ヤマガシ</t>
    </rPh>
    <rPh sb="3" eb="5">
      <t>チイキ</t>
    </rPh>
    <rPh sb="5" eb="7">
      <t>シンコウ</t>
    </rPh>
    <rPh sb="7" eb="9">
      <t>コウシャ</t>
    </rPh>
    <phoneticPr fontId="2"/>
  </si>
  <si>
    <t>小栗郷</t>
    <rPh sb="0" eb="2">
      <t>オグリ</t>
    </rPh>
    <rPh sb="2" eb="3">
      <t>ゴウ</t>
    </rPh>
    <phoneticPr fontId="2"/>
  </si>
  <si>
    <t>菊鹿フラワーバンク</t>
    <rPh sb="0" eb="2">
      <t>キクカ</t>
    </rPh>
    <phoneticPr fontId="2"/>
  </si>
  <si>
    <t>鹿本町振興公社</t>
    <rPh sb="0" eb="3">
      <t>カモトマチ</t>
    </rPh>
    <rPh sb="3" eb="5">
      <t>シンコウ</t>
    </rPh>
    <rPh sb="5" eb="7">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</si>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</sst>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47569</c:v>
                </c:pt>
                <c:pt idx="2">
                  <c:v>50880</c:v>
                </c:pt>
                <c:pt idx="3">
                  <c:v>63956</c:v>
                </c:pt>
                <c:pt idx="4">
                  <c:v>66255</c:v>
                </c:pt>
              </c:numCache>
            </c:numRef>
          </c:val>
          <c:smooth val="0"/>
          <c:extLst>
            <c:ext xmlns:c16="http://schemas.microsoft.com/office/drawing/2014/chart" uri="{C3380CC4-5D6E-409C-BE32-E72D297353CC}">
              <c16:uniqueId val="{00000000-6D08-4BA5-8C8A-60D8391A83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70001</c:v>
                </c:pt>
                <c:pt idx="1">
                  <c:v>79074</c:v>
                </c:pt>
                <c:pt idx="2">
                  <c:v>125756</c:v>
                </c:pt>
                <c:pt idx="3">
                  <c:v>94001</c:v>
                </c:pt>
                <c:pt idx="4">
                  <c:v>89019</c:v>
                </c:pt>
              </c:numCache>
            </c:numRef>
          </c:val>
          <c:smooth val="0"/>
          <c:extLst>
            <c:ext xmlns:c16="http://schemas.microsoft.com/office/drawing/2014/chart" uri="{C3380CC4-5D6E-409C-BE32-E72D297353CC}">
              <c16:uniqueId val="{00000001-6D08-4BA5-8C8A-60D8391A83A4}"/>
            </c:ext>
          </c:extLst>
        </c:ser>
        <c:dLbls>
          <c:showLegendKey val="0"/>
          <c:showVal val="0"/>
          <c:showCatName val="0"/>
          <c:showSerName val="0"/>
          <c:showPercent val="0"/>
          <c:showBubbleSize val="0"/>
        </c:dLbls>
        <c:marker val="1"/>
        <c:smooth val="0"/>
        <c:axId val="331623200"/>
        <c:axId val="335399504"/>
      </c:lineChart>
      <c:catAx>
        <c:axId val="331623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399504"/>
        <c:crosses val="autoZero"/>
        <c:auto val="1"/>
        <c:lblAlgn val="ctr"/>
        <c:lblOffset val="100"/>
        <c:tickLblSkip val="1"/>
        <c:tickMarkSkip val="1"/>
        <c:noMultiLvlLbl val="0"/>
      </c:catAx>
      <c:valAx>
        <c:axId val="335399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62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7.04</c:v>
                </c:pt>
                <c:pt idx="1">
                  <c:v>6.35</c:v>
                </c:pt>
                <c:pt idx="2">
                  <c:v>9.8000000000000007</c:v>
                </c:pt>
                <c:pt idx="3">
                  <c:v>7.94</c:v>
                </c:pt>
                <c:pt idx="4">
                  <c:v>8.5500000000000007</c:v>
                </c:pt>
              </c:numCache>
            </c:numRef>
          </c:val>
          <c:extLst>
            <c:ext xmlns:c16="http://schemas.microsoft.com/office/drawing/2014/chart" uri="{C3380CC4-5D6E-409C-BE32-E72D297353CC}">
              <c16:uniqueId val="{00000000-24A2-4B83-B156-6B5F66E7F3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26.14</c:v>
                </c:pt>
                <c:pt idx="1">
                  <c:v>28.28</c:v>
                </c:pt>
                <c:pt idx="2">
                  <c:v>29.06</c:v>
                </c:pt>
                <c:pt idx="3">
                  <c:v>32.659999999999997</c:v>
                </c:pt>
                <c:pt idx="4">
                  <c:v>31.55</c:v>
                </c:pt>
              </c:numCache>
            </c:numRef>
          </c:val>
          <c:extLst>
            <c:ext xmlns:c16="http://schemas.microsoft.com/office/drawing/2014/chart" uri="{C3380CC4-5D6E-409C-BE32-E72D297353CC}">
              <c16:uniqueId val="{00000001-24A2-4B83-B156-6B5F66E7F374}"/>
            </c:ext>
          </c:extLst>
        </c:ser>
        <c:dLbls>
          <c:showLegendKey val="0"/>
          <c:showVal val="0"/>
          <c:showCatName val="0"/>
          <c:showSerName val="0"/>
          <c:showPercent val="0"/>
          <c:showBubbleSize val="0"/>
        </c:dLbls>
        <c:gapWidth val="250"/>
        <c:overlap val="100"/>
        <c:axId val="334518336"/>
        <c:axId val="19435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8.27</c:v>
                </c:pt>
                <c:pt idx="1">
                  <c:v>0.96</c:v>
                </c:pt>
                <c:pt idx="2">
                  <c:v>3.91</c:v>
                </c:pt>
                <c:pt idx="3">
                  <c:v>2.04</c:v>
                </c:pt>
                <c:pt idx="4">
                  <c:v>-0.12</c:v>
                </c:pt>
              </c:numCache>
            </c:numRef>
          </c:val>
          <c:smooth val="0"/>
          <c:extLst>
            <c:ext xmlns:c16="http://schemas.microsoft.com/office/drawing/2014/chart" uri="{C3380CC4-5D6E-409C-BE32-E72D297353CC}">
              <c16:uniqueId val="{00000002-24A2-4B83-B156-6B5F66E7F374}"/>
            </c:ext>
          </c:extLst>
        </c:ser>
        <c:dLbls>
          <c:showLegendKey val="0"/>
          <c:showVal val="0"/>
          <c:showCatName val="0"/>
          <c:showSerName val="0"/>
          <c:showPercent val="0"/>
          <c:showBubbleSize val="0"/>
        </c:dLbls>
        <c:marker val="1"/>
        <c:smooth val="0"/>
        <c:axId val="334518336"/>
        <c:axId val="194355408"/>
      </c:lineChart>
      <c:catAx>
        <c:axId val="3345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355408"/>
        <c:crosses val="autoZero"/>
        <c:auto val="1"/>
        <c:lblAlgn val="ctr"/>
        <c:lblOffset val="100"/>
        <c:tickLblSkip val="1"/>
        <c:tickMarkSkip val="1"/>
        <c:noMultiLvlLbl val="0"/>
      </c:catAx>
      <c:valAx>
        <c:axId val="19435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5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67A-454A-A926-4810A8608C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7A-454A-A926-4810A8608CD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7A-454A-A926-4810A8608CD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067A-454A-A926-4810A8608CD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0.49</c:v>
                </c:pt>
                <c:pt idx="2">
                  <c:v>#N/A</c:v>
                </c:pt>
                <c:pt idx="3">
                  <c:v>0.39</c:v>
                </c:pt>
                <c:pt idx="4">
                  <c:v>#N/A</c:v>
                </c:pt>
                <c:pt idx="5">
                  <c:v>0.55000000000000004</c:v>
                </c:pt>
                <c:pt idx="6">
                  <c:v>#N/A</c:v>
                </c:pt>
                <c:pt idx="7">
                  <c:v>0.74</c:v>
                </c:pt>
                <c:pt idx="8">
                  <c:v>#N/A</c:v>
                </c:pt>
                <c:pt idx="9">
                  <c:v>0.38</c:v>
                </c:pt>
              </c:numCache>
            </c:numRef>
          </c:val>
          <c:extLst>
            <c:ext xmlns:c16="http://schemas.microsoft.com/office/drawing/2014/chart" uri="{C3380CC4-5D6E-409C-BE32-E72D297353CC}">
              <c16:uniqueId val="{00000004-067A-454A-A926-4810A8608CD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0.45</c:v>
                </c:pt>
                <c:pt idx="2">
                  <c:v>#N/A</c:v>
                </c:pt>
                <c:pt idx="3">
                  <c:v>0.47</c:v>
                </c:pt>
                <c:pt idx="4">
                  <c:v>#N/A</c:v>
                </c:pt>
                <c:pt idx="5">
                  <c:v>0.39</c:v>
                </c:pt>
                <c:pt idx="6">
                  <c:v>#N/A</c:v>
                </c:pt>
                <c:pt idx="7">
                  <c:v>0.51</c:v>
                </c:pt>
                <c:pt idx="8">
                  <c:v>#N/A</c:v>
                </c:pt>
                <c:pt idx="9">
                  <c:v>0.71</c:v>
                </c:pt>
              </c:numCache>
            </c:numRef>
          </c:val>
          <c:extLst>
            <c:ext xmlns:c16="http://schemas.microsoft.com/office/drawing/2014/chart" uri="{C3380CC4-5D6E-409C-BE32-E72D297353CC}">
              <c16:uniqueId val="{00000005-067A-454A-A926-4810A8608CD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1.29</c:v>
                </c:pt>
                <c:pt idx="2">
                  <c:v>#N/A</c:v>
                </c:pt>
                <c:pt idx="3">
                  <c:v>0.96</c:v>
                </c:pt>
                <c:pt idx="4">
                  <c:v>#N/A</c:v>
                </c:pt>
                <c:pt idx="5">
                  <c:v>1.44</c:v>
                </c:pt>
                <c:pt idx="6">
                  <c:v>#N/A</c:v>
                </c:pt>
                <c:pt idx="7">
                  <c:v>0.83</c:v>
                </c:pt>
                <c:pt idx="8">
                  <c:v>#N/A</c:v>
                </c:pt>
                <c:pt idx="9">
                  <c:v>0.86</c:v>
                </c:pt>
              </c:numCache>
            </c:numRef>
          </c:val>
          <c:extLst>
            <c:ext xmlns:c16="http://schemas.microsoft.com/office/drawing/2014/chart" uri="{C3380CC4-5D6E-409C-BE32-E72D297353CC}">
              <c16:uniqueId val="{00000006-067A-454A-A926-4810A8608CD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1.89</c:v>
                </c:pt>
                <c:pt idx="2">
                  <c:v>#N/A</c:v>
                </c:pt>
                <c:pt idx="3">
                  <c:v>2.08</c:v>
                </c:pt>
                <c:pt idx="4">
                  <c:v>#N/A</c:v>
                </c:pt>
                <c:pt idx="5">
                  <c:v>1.87</c:v>
                </c:pt>
                <c:pt idx="6">
                  <c:v>#N/A</c:v>
                </c:pt>
                <c:pt idx="7">
                  <c:v>2.34</c:v>
                </c:pt>
                <c:pt idx="8">
                  <c:v>#N/A</c:v>
                </c:pt>
                <c:pt idx="9">
                  <c:v>2.68</c:v>
                </c:pt>
              </c:numCache>
            </c:numRef>
          </c:val>
          <c:extLst>
            <c:ext xmlns:c16="http://schemas.microsoft.com/office/drawing/2014/chart" uri="{C3380CC4-5D6E-409C-BE32-E72D297353CC}">
              <c16:uniqueId val="{00000007-067A-454A-A926-4810A8608CD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1.04</c:v>
                </c:pt>
                <c:pt idx="1">
                  <c:v>#N/A</c:v>
                </c:pt>
                <c:pt idx="2">
                  <c:v>#N/A</c:v>
                </c:pt>
                <c:pt idx="3">
                  <c:v>3.97</c:v>
                </c:pt>
                <c:pt idx="4">
                  <c:v>#N/A</c:v>
                </c:pt>
                <c:pt idx="5">
                  <c:v>5.88</c:v>
                </c:pt>
                <c:pt idx="6">
                  <c:v>#N/A</c:v>
                </c:pt>
                <c:pt idx="7">
                  <c:v>6.63</c:v>
                </c:pt>
                <c:pt idx="8">
                  <c:v>#N/A</c:v>
                </c:pt>
                <c:pt idx="9">
                  <c:v>4.62</c:v>
                </c:pt>
              </c:numCache>
            </c:numRef>
          </c:val>
          <c:extLst>
            <c:ext xmlns:c16="http://schemas.microsoft.com/office/drawing/2014/chart" uri="{C3380CC4-5D6E-409C-BE32-E72D297353CC}">
              <c16:uniqueId val="{00000008-067A-454A-A926-4810A8608C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7.04</c:v>
                </c:pt>
                <c:pt idx="2">
                  <c:v>#N/A</c:v>
                </c:pt>
                <c:pt idx="3">
                  <c:v>6.34</c:v>
                </c:pt>
                <c:pt idx="4">
                  <c:v>#N/A</c:v>
                </c:pt>
                <c:pt idx="5">
                  <c:v>9.8000000000000007</c:v>
                </c:pt>
                <c:pt idx="6">
                  <c:v>#N/A</c:v>
                </c:pt>
                <c:pt idx="7">
                  <c:v>7.93</c:v>
                </c:pt>
                <c:pt idx="8">
                  <c:v>#N/A</c:v>
                </c:pt>
                <c:pt idx="9">
                  <c:v>8.5399999999999991</c:v>
                </c:pt>
              </c:numCache>
            </c:numRef>
          </c:val>
          <c:extLst>
            <c:ext xmlns:c16="http://schemas.microsoft.com/office/drawing/2014/chart" uri="{C3380CC4-5D6E-409C-BE32-E72D297353CC}">
              <c16:uniqueId val="{00000009-067A-454A-A926-4810A8608CD5}"/>
            </c:ext>
          </c:extLst>
        </c:ser>
        <c:dLbls>
          <c:showLegendKey val="0"/>
          <c:showVal val="0"/>
          <c:showCatName val="0"/>
          <c:showSerName val="0"/>
          <c:showPercent val="0"/>
          <c:showBubbleSize val="0"/>
        </c:dLbls>
        <c:gapWidth val="150"/>
        <c:overlap val="100"/>
        <c:axId val="336799280"/>
        <c:axId val="335549936"/>
      </c:barChart>
      <c:catAx>
        <c:axId val="33679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549936"/>
        <c:crosses val="autoZero"/>
        <c:auto val="1"/>
        <c:lblAlgn val="ctr"/>
        <c:lblOffset val="100"/>
        <c:tickLblSkip val="1"/>
        <c:tickMarkSkip val="1"/>
        <c:noMultiLvlLbl val="0"/>
      </c:catAx>
      <c:valAx>
        <c:axId val="33554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79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3140</c:v>
                </c:pt>
                <c:pt idx="5">
                  <c:v>3141</c:v>
                </c:pt>
                <c:pt idx="8">
                  <c:v>3127</c:v>
                </c:pt>
                <c:pt idx="11">
                  <c:v>3187</c:v>
                </c:pt>
                <c:pt idx="14">
                  <c:v>3548</c:v>
                </c:pt>
              </c:numCache>
            </c:numRef>
          </c:val>
          <c:extLst>
            <c:ext xmlns:c16="http://schemas.microsoft.com/office/drawing/2014/chart" uri="{C3380CC4-5D6E-409C-BE32-E72D297353CC}">
              <c16:uniqueId val="{00000000-2F97-43C7-BA8F-B73253594E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2F97-43C7-BA8F-B73253594E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56</c:v>
                </c:pt>
                <c:pt idx="3">
                  <c:v>40</c:v>
                </c:pt>
                <c:pt idx="6">
                  <c:v>40</c:v>
                </c:pt>
                <c:pt idx="9">
                  <c:v>35</c:v>
                </c:pt>
                <c:pt idx="12">
                  <c:v>34</c:v>
                </c:pt>
              </c:numCache>
            </c:numRef>
          </c:val>
          <c:extLst>
            <c:ext xmlns:c16="http://schemas.microsoft.com/office/drawing/2014/chart" uri="{C3380CC4-5D6E-409C-BE32-E72D297353CC}">
              <c16:uniqueId val="{00000002-2F97-43C7-BA8F-B73253594E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327</c:v>
                </c:pt>
                <c:pt idx="3">
                  <c:v>279</c:v>
                </c:pt>
                <c:pt idx="6">
                  <c:v>250</c:v>
                </c:pt>
                <c:pt idx="9">
                  <c:v>206</c:v>
                </c:pt>
                <c:pt idx="12">
                  <c:v>148</c:v>
                </c:pt>
              </c:numCache>
            </c:numRef>
          </c:val>
          <c:extLst>
            <c:ext xmlns:c16="http://schemas.microsoft.com/office/drawing/2014/chart" uri="{C3380CC4-5D6E-409C-BE32-E72D297353CC}">
              <c16:uniqueId val="{00000003-2F97-43C7-BA8F-B73253594E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1053</c:v>
                </c:pt>
                <c:pt idx="3">
                  <c:v>1044</c:v>
                </c:pt>
                <c:pt idx="6">
                  <c:v>1003</c:v>
                </c:pt>
                <c:pt idx="9">
                  <c:v>1036</c:v>
                </c:pt>
                <c:pt idx="12">
                  <c:v>1070</c:v>
                </c:pt>
              </c:numCache>
            </c:numRef>
          </c:val>
          <c:extLst>
            <c:ext xmlns:c16="http://schemas.microsoft.com/office/drawing/2014/chart" uri="{C3380CC4-5D6E-409C-BE32-E72D297353CC}">
              <c16:uniqueId val="{00000004-2F97-43C7-BA8F-B73253594E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97-43C7-BA8F-B73253594E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97-43C7-BA8F-B73253594E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3507</c:v>
                </c:pt>
                <c:pt idx="3">
                  <c:v>3471</c:v>
                </c:pt>
                <c:pt idx="6">
                  <c:v>3439</c:v>
                </c:pt>
                <c:pt idx="9">
                  <c:v>3400</c:v>
                </c:pt>
                <c:pt idx="12">
                  <c:v>3335</c:v>
                </c:pt>
              </c:numCache>
            </c:numRef>
          </c:val>
          <c:extLst>
            <c:ext xmlns:c16="http://schemas.microsoft.com/office/drawing/2014/chart" uri="{C3380CC4-5D6E-409C-BE32-E72D297353CC}">
              <c16:uniqueId val="{00000007-2F97-43C7-BA8F-B73253594E6E}"/>
            </c:ext>
          </c:extLst>
        </c:ser>
        <c:dLbls>
          <c:showLegendKey val="0"/>
          <c:showVal val="0"/>
          <c:showCatName val="0"/>
          <c:showSerName val="0"/>
          <c:showPercent val="0"/>
          <c:showBubbleSize val="0"/>
        </c:dLbls>
        <c:gapWidth val="100"/>
        <c:overlap val="100"/>
        <c:axId val="331670216"/>
        <c:axId val="336541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1803</c:v>
                </c:pt>
                <c:pt idx="2">
                  <c:v>#N/A</c:v>
                </c:pt>
                <c:pt idx="3">
                  <c:v>#N/A</c:v>
                </c:pt>
                <c:pt idx="4">
                  <c:v>1693</c:v>
                </c:pt>
                <c:pt idx="5">
                  <c:v>#N/A</c:v>
                </c:pt>
                <c:pt idx="6">
                  <c:v>#N/A</c:v>
                </c:pt>
                <c:pt idx="7">
                  <c:v>1606</c:v>
                </c:pt>
                <c:pt idx="8">
                  <c:v>#N/A</c:v>
                </c:pt>
                <c:pt idx="9">
                  <c:v>#N/A</c:v>
                </c:pt>
                <c:pt idx="10">
                  <c:v>1490</c:v>
                </c:pt>
                <c:pt idx="11">
                  <c:v>#N/A</c:v>
                </c:pt>
                <c:pt idx="12">
                  <c:v>#N/A</c:v>
                </c:pt>
                <c:pt idx="13">
                  <c:v>1039</c:v>
                </c:pt>
                <c:pt idx="14">
                  <c:v>#N/A</c:v>
                </c:pt>
              </c:numCache>
            </c:numRef>
          </c:val>
          <c:smooth val="0"/>
          <c:extLst>
            <c:ext xmlns:c16="http://schemas.microsoft.com/office/drawing/2014/chart" uri="{C3380CC4-5D6E-409C-BE32-E72D297353CC}">
              <c16:uniqueId val="{00000008-2F97-43C7-BA8F-B73253594E6E}"/>
            </c:ext>
          </c:extLst>
        </c:ser>
        <c:dLbls>
          <c:showLegendKey val="0"/>
          <c:showVal val="0"/>
          <c:showCatName val="0"/>
          <c:showSerName val="0"/>
          <c:showPercent val="0"/>
          <c:showBubbleSize val="0"/>
        </c:dLbls>
        <c:marker val="1"/>
        <c:smooth val="0"/>
        <c:axId val="331670216"/>
        <c:axId val="336541048"/>
      </c:lineChart>
      <c:catAx>
        <c:axId val="33167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541048"/>
        <c:crosses val="autoZero"/>
        <c:auto val="1"/>
        <c:lblAlgn val="ctr"/>
        <c:lblOffset val="100"/>
        <c:tickLblSkip val="1"/>
        <c:tickMarkSkip val="1"/>
        <c:noMultiLvlLbl val="0"/>
      </c:catAx>
      <c:valAx>
        <c:axId val="336541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67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30357</c:v>
                </c:pt>
                <c:pt idx="5">
                  <c:v>32680</c:v>
                </c:pt>
                <c:pt idx="8">
                  <c:v>32281</c:v>
                </c:pt>
                <c:pt idx="11">
                  <c:v>33922</c:v>
                </c:pt>
                <c:pt idx="14">
                  <c:v>34499</c:v>
                </c:pt>
              </c:numCache>
            </c:numRef>
          </c:val>
          <c:extLst>
            <c:ext xmlns:c16="http://schemas.microsoft.com/office/drawing/2014/chart" uri="{C3380CC4-5D6E-409C-BE32-E72D297353CC}">
              <c16:uniqueId val="{00000000-4E78-4FD9-847D-50347FB4AE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1523</c:v>
                </c:pt>
                <c:pt idx="5">
                  <c:v>1043</c:v>
                </c:pt>
                <c:pt idx="8">
                  <c:v>1005</c:v>
                </c:pt>
                <c:pt idx="11">
                  <c:v>664</c:v>
                </c:pt>
                <c:pt idx="14">
                  <c:v>653</c:v>
                </c:pt>
              </c:numCache>
            </c:numRef>
          </c:val>
          <c:extLst>
            <c:ext xmlns:c16="http://schemas.microsoft.com/office/drawing/2014/chart" uri="{C3380CC4-5D6E-409C-BE32-E72D297353CC}">
              <c16:uniqueId val="{00000001-4E78-4FD9-847D-50347FB4AE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9941</c:v>
                </c:pt>
                <c:pt idx="5">
                  <c:v>10685</c:v>
                </c:pt>
                <c:pt idx="8">
                  <c:v>11014</c:v>
                </c:pt>
                <c:pt idx="11">
                  <c:v>12693</c:v>
                </c:pt>
                <c:pt idx="14">
                  <c:v>13017</c:v>
                </c:pt>
              </c:numCache>
            </c:numRef>
          </c:val>
          <c:extLst>
            <c:ext xmlns:c16="http://schemas.microsoft.com/office/drawing/2014/chart" uri="{C3380CC4-5D6E-409C-BE32-E72D297353CC}">
              <c16:uniqueId val="{00000002-4E78-4FD9-847D-50347FB4AE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78-4FD9-847D-50347FB4AE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78-4FD9-847D-50347FB4AE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78-4FD9-847D-50347FB4AE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5227</c:v>
                </c:pt>
                <c:pt idx="3">
                  <c:v>5096</c:v>
                </c:pt>
                <c:pt idx="6">
                  <c:v>5294</c:v>
                </c:pt>
                <c:pt idx="9">
                  <c:v>5240</c:v>
                </c:pt>
                <c:pt idx="12">
                  <c:v>4850</c:v>
                </c:pt>
              </c:numCache>
            </c:numRef>
          </c:val>
          <c:extLst>
            <c:ext xmlns:c16="http://schemas.microsoft.com/office/drawing/2014/chart" uri="{C3380CC4-5D6E-409C-BE32-E72D297353CC}">
              <c16:uniqueId val="{00000006-4E78-4FD9-847D-50347FB4AE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1420</c:v>
                </c:pt>
                <c:pt idx="3">
                  <c:v>1112</c:v>
                </c:pt>
                <c:pt idx="6">
                  <c:v>899</c:v>
                </c:pt>
                <c:pt idx="9">
                  <c:v>647</c:v>
                </c:pt>
                <c:pt idx="12">
                  <c:v>124</c:v>
                </c:pt>
              </c:numCache>
            </c:numRef>
          </c:val>
          <c:extLst>
            <c:ext xmlns:c16="http://schemas.microsoft.com/office/drawing/2014/chart" uri="{C3380CC4-5D6E-409C-BE32-E72D297353CC}">
              <c16:uniqueId val="{00000007-4E78-4FD9-847D-50347FB4AE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13286</c:v>
                </c:pt>
                <c:pt idx="3">
                  <c:v>13375</c:v>
                </c:pt>
                <c:pt idx="6">
                  <c:v>13082</c:v>
                </c:pt>
                <c:pt idx="9">
                  <c:v>12674</c:v>
                </c:pt>
                <c:pt idx="12">
                  <c:v>12211</c:v>
                </c:pt>
              </c:numCache>
            </c:numRef>
          </c:val>
          <c:extLst>
            <c:ext xmlns:c16="http://schemas.microsoft.com/office/drawing/2014/chart" uri="{C3380CC4-5D6E-409C-BE32-E72D297353CC}">
              <c16:uniqueId val="{00000008-4E78-4FD9-847D-50347FB4AE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381</c:v>
                </c:pt>
                <c:pt idx="3">
                  <c:v>346</c:v>
                </c:pt>
                <c:pt idx="6">
                  <c:v>311</c:v>
                </c:pt>
                <c:pt idx="9">
                  <c:v>277</c:v>
                </c:pt>
                <c:pt idx="12">
                  <c:v>242</c:v>
                </c:pt>
              </c:numCache>
            </c:numRef>
          </c:val>
          <c:extLst>
            <c:ext xmlns:c16="http://schemas.microsoft.com/office/drawing/2014/chart" uri="{C3380CC4-5D6E-409C-BE32-E72D297353CC}">
              <c16:uniqueId val="{00000009-4E78-4FD9-847D-50347FB4AE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30281</c:v>
                </c:pt>
                <c:pt idx="3">
                  <c:v>30375</c:v>
                </c:pt>
                <c:pt idx="6">
                  <c:v>32691</c:v>
                </c:pt>
                <c:pt idx="9">
                  <c:v>33671</c:v>
                </c:pt>
                <c:pt idx="12">
                  <c:v>34723</c:v>
                </c:pt>
              </c:numCache>
            </c:numRef>
          </c:val>
          <c:extLst>
            <c:ext xmlns:c16="http://schemas.microsoft.com/office/drawing/2014/chart" uri="{C3380CC4-5D6E-409C-BE32-E72D297353CC}">
              <c16:uniqueId val="{0000000A-4E78-4FD9-847D-50347FB4AE4E}"/>
            </c:ext>
          </c:extLst>
        </c:ser>
        <c:dLbls>
          <c:showLegendKey val="0"/>
          <c:showVal val="0"/>
          <c:showCatName val="0"/>
          <c:showSerName val="0"/>
          <c:showPercent val="0"/>
          <c:showBubbleSize val="0"/>
        </c:dLbls>
        <c:gapWidth val="100"/>
        <c:overlap val="100"/>
        <c:axId val="337009896"/>
        <c:axId val="336608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8774</c:v>
                </c:pt>
                <c:pt idx="2">
                  <c:v>#N/A</c:v>
                </c:pt>
                <c:pt idx="3">
                  <c:v>#N/A</c:v>
                </c:pt>
                <c:pt idx="4">
                  <c:v>5897</c:v>
                </c:pt>
                <c:pt idx="5">
                  <c:v>#N/A</c:v>
                </c:pt>
                <c:pt idx="6">
                  <c:v>#N/A</c:v>
                </c:pt>
                <c:pt idx="7">
                  <c:v>7978</c:v>
                </c:pt>
                <c:pt idx="8">
                  <c:v>#N/A</c:v>
                </c:pt>
                <c:pt idx="9">
                  <c:v>#N/A</c:v>
                </c:pt>
                <c:pt idx="10">
                  <c:v>5229</c:v>
                </c:pt>
                <c:pt idx="11">
                  <c:v>#N/A</c:v>
                </c:pt>
                <c:pt idx="12">
                  <c:v>#N/A</c:v>
                </c:pt>
                <c:pt idx="13">
                  <c:v>3982</c:v>
                </c:pt>
                <c:pt idx="14">
                  <c:v>#N/A</c:v>
                </c:pt>
              </c:numCache>
            </c:numRef>
          </c:val>
          <c:smooth val="0"/>
          <c:extLst>
            <c:ext xmlns:c16="http://schemas.microsoft.com/office/drawing/2014/chart" uri="{C3380CC4-5D6E-409C-BE32-E72D297353CC}">
              <c16:uniqueId val="{0000000B-4E78-4FD9-847D-50347FB4AE4E}"/>
            </c:ext>
          </c:extLst>
        </c:ser>
        <c:dLbls>
          <c:showLegendKey val="0"/>
          <c:showVal val="0"/>
          <c:showCatName val="0"/>
          <c:showSerName val="0"/>
          <c:showPercent val="0"/>
          <c:showBubbleSize val="0"/>
        </c:dLbls>
        <c:marker val="1"/>
        <c:smooth val="0"/>
        <c:axId val="337009896"/>
        <c:axId val="336608952"/>
      </c:lineChart>
      <c:catAx>
        <c:axId val="33700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608952"/>
        <c:crosses val="autoZero"/>
        <c:auto val="1"/>
        <c:lblAlgn val="ctr"/>
        <c:lblOffset val="100"/>
        <c:tickLblSkip val="1"/>
        <c:tickMarkSkip val="1"/>
        <c:noMultiLvlLbl val="0"/>
      </c:catAx>
      <c:valAx>
        <c:axId val="336608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00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54,860
54,642
299.69
31,589,428
29,935,021
1,532,620
17,927,317
34,722,810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人口の減少や全国平均を上回る高齢化率（</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33.4</a:t>
          </a:r>
          <a:r>
            <a:rPr lang="ja-JP" altLang="ja-JP" sz="1100" b="0" i="0" baseline="0">
              <a:solidFill>
                <a:schemeClr val="dk1"/>
              </a:solidFill>
              <a:effectLst/>
              <a:latin typeface="+mn-lt"/>
              <a:ea typeface="+mn-ea"/>
              <a:cs typeface="+mn-cs"/>
            </a:rPr>
            <a:t>％）に加え、中心となる産業に乏しいこと等により、財政基盤が弱く、類似団体平均をかなり下回っている状況である。</a:t>
          </a:r>
          <a:endParaRPr lang="ja-JP" altLang="ja-JP" sz="1100">
            <a:effectLst/>
          </a:endParaRPr>
        </a:p>
        <a:p>
          <a:pPr rtl="0"/>
          <a:r>
            <a:rPr lang="ja-JP" altLang="ja-JP" sz="1100" b="0" i="0" baseline="0">
              <a:solidFill>
                <a:schemeClr val="dk1"/>
              </a:solidFill>
              <a:effectLst/>
              <a:latin typeface="+mn-lt"/>
              <a:ea typeface="+mn-ea"/>
              <a:cs typeface="+mn-cs"/>
            </a:rPr>
            <a:t>　地元産業の活性化はもちろん、民間活力の活用など雇用拡大に資する施策の推進により税源の涵養を図り税収増加につなげるとともに、担税力の強化、納税意識の高揚を促しながら自主財源の確保に努め、脆弱な財政基盤の改善を図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8" name="直線コネクタ 77"/>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9"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地方交付税及び地方税の増加等により経常一般財源等が増加した</a:t>
          </a:r>
          <a:r>
            <a:rPr lang="ja-JP" altLang="en-US" sz="1000" b="0" i="0" baseline="0">
              <a:solidFill>
                <a:schemeClr val="dk1"/>
              </a:solidFill>
              <a:effectLst/>
              <a:latin typeface="+mn-lt"/>
              <a:ea typeface="+mn-ea"/>
              <a:cs typeface="+mn-cs"/>
            </a:rPr>
            <a:t>ものの、職員給与の臨時特例に係る減額の終了や国・県の勧告に準じたことにより人件費が</a:t>
          </a:r>
          <a:r>
            <a:rPr lang="en-US" altLang="ja-JP" sz="1000" b="0" i="0" baseline="0">
              <a:solidFill>
                <a:sysClr val="windowText" lastClr="000000"/>
              </a:solidFill>
              <a:effectLst/>
              <a:latin typeface="+mn-lt"/>
              <a:ea typeface="+mn-ea"/>
              <a:cs typeface="+mn-cs"/>
            </a:rPr>
            <a:t>0.5</a:t>
          </a:r>
          <a:r>
            <a:rPr lang="ja-JP" altLang="en-US" sz="1000" b="0" i="0" baseline="0">
              <a:solidFill>
                <a:schemeClr val="dk1"/>
              </a:solidFill>
              <a:effectLst/>
              <a:latin typeface="+mn-lt"/>
              <a:ea typeface="+mn-ea"/>
              <a:cs typeface="+mn-cs"/>
            </a:rPr>
            <a:t>ポイント上昇したほか、子ども医療費の対象年齢の拡充により扶助費が</a:t>
          </a:r>
          <a:r>
            <a:rPr lang="en-US" altLang="ja-JP" sz="1000" b="0" i="0" baseline="0">
              <a:solidFill>
                <a:sysClr val="windowText" lastClr="000000"/>
              </a:solidFill>
              <a:effectLst/>
              <a:latin typeface="+mn-lt"/>
              <a:ea typeface="+mn-ea"/>
              <a:cs typeface="+mn-cs"/>
            </a:rPr>
            <a:t>0.4</a:t>
          </a:r>
          <a:r>
            <a:rPr lang="ja-JP" altLang="en-US" sz="1000" b="0" i="0" baseline="0">
              <a:solidFill>
                <a:sysClr val="windowText" lastClr="000000"/>
              </a:solidFill>
              <a:effectLst/>
              <a:latin typeface="+mn-lt"/>
              <a:ea typeface="+mn-ea"/>
              <a:cs typeface="+mn-cs"/>
            </a:rPr>
            <a:t>ポ</a:t>
          </a:r>
          <a:r>
            <a:rPr lang="ja-JP" altLang="en-US" sz="1000" b="0" i="0" baseline="0">
              <a:solidFill>
                <a:schemeClr val="dk1"/>
              </a:solidFill>
              <a:effectLst/>
              <a:latin typeface="+mn-lt"/>
              <a:ea typeface="+mn-ea"/>
              <a:cs typeface="+mn-cs"/>
            </a:rPr>
            <a:t>イント上昇したため、</a:t>
          </a:r>
          <a:r>
            <a:rPr lang="ja-JP" altLang="ja-JP" sz="1000" b="0" i="0" baseline="0">
              <a:solidFill>
                <a:schemeClr val="dk1"/>
              </a:solidFill>
              <a:effectLst/>
              <a:latin typeface="+mn-lt"/>
              <a:ea typeface="+mn-ea"/>
              <a:cs typeface="+mn-cs"/>
            </a:rPr>
            <a:t>前年度より</a:t>
          </a:r>
          <a:r>
            <a:rPr lang="en-US" altLang="ja-JP" sz="1000" b="0" i="0" baseline="0">
              <a:solidFill>
                <a:schemeClr val="dk1"/>
              </a:solidFill>
              <a:effectLst/>
              <a:latin typeface="+mn-lt"/>
              <a:ea typeface="+mn-ea"/>
              <a:cs typeface="+mn-cs"/>
            </a:rPr>
            <a:t>1.2</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上昇</a:t>
          </a:r>
          <a:r>
            <a:rPr lang="ja-JP" altLang="ja-JP" sz="1000" b="0" i="0" baseline="0">
              <a:solidFill>
                <a:schemeClr val="dk1"/>
              </a:solidFill>
              <a:effectLst/>
              <a:latin typeface="+mn-lt"/>
              <a:ea typeface="+mn-ea"/>
              <a:cs typeface="+mn-cs"/>
            </a:rPr>
            <a:t>し、類似団体平均と同水準となっている。</a:t>
          </a:r>
          <a:endParaRPr lang="ja-JP" altLang="ja-JP" sz="1000">
            <a:effectLst/>
          </a:endParaRPr>
        </a:p>
        <a:p>
          <a:pPr rtl="0"/>
          <a:r>
            <a:rPr lang="ja-JP" altLang="ja-JP" sz="1000" b="0" i="0" baseline="0">
              <a:solidFill>
                <a:schemeClr val="dk1"/>
              </a:solidFill>
              <a:effectLst/>
              <a:latin typeface="+mn-lt"/>
              <a:ea typeface="+mn-ea"/>
              <a:cs typeface="+mn-cs"/>
            </a:rPr>
            <a:t>　</a:t>
          </a:r>
          <a:r>
            <a:rPr lang="ja-JP" altLang="ja-JP" sz="1000" b="0" i="0" baseline="0">
              <a:solidFill>
                <a:sysClr val="windowText" lastClr="000000"/>
              </a:solidFill>
              <a:effectLst/>
              <a:latin typeface="+mn-lt"/>
              <a:ea typeface="+mn-ea"/>
              <a:cs typeface="+mn-cs"/>
            </a:rPr>
            <a:t>合併当初から取り組む職員数の削減や地方債の適正管理により人件費（対Ｈ17年度比▲</a:t>
          </a:r>
          <a:r>
            <a:rPr lang="en-US" altLang="ja-JP" sz="1000" b="0" i="0" baseline="0">
              <a:solidFill>
                <a:sysClr val="windowText" lastClr="000000"/>
              </a:solidFill>
              <a:effectLst/>
              <a:latin typeface="+mn-lt"/>
              <a:ea typeface="+mn-ea"/>
              <a:cs typeface="+mn-cs"/>
            </a:rPr>
            <a:t>9.7</a:t>
          </a:r>
          <a:r>
            <a:rPr lang="ja-JP" altLang="ja-JP" sz="1000" b="0" i="0" baseline="0">
              <a:solidFill>
                <a:sysClr val="windowText" lastClr="000000"/>
              </a:solidFill>
              <a:effectLst/>
              <a:latin typeface="+mn-lt"/>
              <a:ea typeface="+mn-ea"/>
              <a:cs typeface="+mn-cs"/>
            </a:rPr>
            <a:t>ポイント）、公債費（対Ｈ17年度比▲</a:t>
          </a:r>
          <a:r>
            <a:rPr lang="en-US" altLang="ja-JP" sz="1000" b="0" i="0" baseline="0">
              <a:solidFill>
                <a:sysClr val="windowText" lastClr="000000"/>
              </a:solidFill>
              <a:effectLst/>
              <a:latin typeface="+mn-lt"/>
              <a:ea typeface="+mn-ea"/>
              <a:cs typeface="+mn-cs"/>
            </a:rPr>
            <a:t>3.7</a:t>
          </a:r>
          <a:r>
            <a:rPr lang="ja-JP" altLang="ja-JP" sz="1000" b="0" i="0" baseline="0">
              <a:solidFill>
                <a:sysClr val="windowText" lastClr="000000"/>
              </a:solidFill>
              <a:effectLst/>
              <a:latin typeface="+mn-lt"/>
              <a:ea typeface="+mn-ea"/>
              <a:cs typeface="+mn-cs"/>
            </a:rPr>
            <a:t>ポイント）は減少してきたものの、社会保障関係費の急速な伸びにより扶助費（対Ｈ17年度比</a:t>
          </a:r>
          <a:r>
            <a:rPr lang="en-US" altLang="ja-JP" sz="1000" b="0" i="0" baseline="0">
              <a:solidFill>
                <a:sysClr val="windowText" lastClr="000000"/>
              </a:solidFill>
              <a:effectLst/>
              <a:latin typeface="+mn-lt"/>
              <a:ea typeface="+mn-ea"/>
              <a:cs typeface="+mn-cs"/>
            </a:rPr>
            <a:t>3.1</a:t>
          </a:r>
          <a:r>
            <a:rPr lang="ja-JP" altLang="ja-JP" sz="1000" b="0" i="0" baseline="0">
              <a:solidFill>
                <a:sysClr val="windowText" lastClr="000000"/>
              </a:solidFill>
              <a:effectLst/>
              <a:latin typeface="+mn-lt"/>
              <a:ea typeface="+mn-ea"/>
              <a:cs typeface="+mn-cs"/>
            </a:rPr>
            <a:t>ポイント）は急増している。</a:t>
          </a:r>
          <a:endParaRPr lang="ja-JP" altLang="ja-JP" sz="1000">
            <a:solidFill>
              <a:sysClr val="windowText" lastClr="000000"/>
            </a:solidFill>
            <a:effectLst/>
          </a:endParaRPr>
        </a:p>
        <a:p>
          <a:pPr rtl="0" eaLnBrk="1" fontAlgn="auto" latinLnBrk="0" hangingPunct="1"/>
          <a:r>
            <a:rPr lang="ja-JP" altLang="ja-JP" sz="1000" b="0" i="0" baseline="0">
              <a:solidFill>
                <a:srgbClr val="FF0000"/>
              </a:solidFill>
              <a:effectLst/>
              <a:latin typeface="+mn-lt"/>
              <a:ea typeface="+mn-ea"/>
              <a:cs typeface="+mn-cs"/>
            </a:rPr>
            <a:t>　</a:t>
          </a:r>
          <a:r>
            <a:rPr lang="ja-JP" altLang="ja-JP" sz="1000" b="0" i="0" baseline="0">
              <a:solidFill>
                <a:sysClr val="windowText" lastClr="000000"/>
              </a:solidFill>
              <a:effectLst/>
              <a:latin typeface="+mn-lt"/>
              <a:ea typeface="+mn-ea"/>
              <a:cs typeface="+mn-cs"/>
            </a:rPr>
            <a:t>職員削減による人件費の減少も今後鈍化していく見通しのため、</a:t>
          </a:r>
          <a:r>
            <a:rPr lang="en-US" altLang="ja-JP" sz="1000" b="0" i="0" baseline="0">
              <a:solidFill>
                <a:sysClr val="windowText" lastClr="000000"/>
              </a:solidFill>
              <a:effectLst/>
              <a:latin typeface="+mn-lt"/>
              <a:ea typeface="+mn-ea"/>
              <a:cs typeface="+mn-cs"/>
            </a:rPr>
            <a:t>H26</a:t>
          </a:r>
          <a:r>
            <a:rPr lang="ja-JP" altLang="ja-JP" sz="1000" b="0" i="0" baseline="0">
              <a:solidFill>
                <a:sysClr val="windowText" lastClr="000000"/>
              </a:solidFill>
              <a:effectLst/>
              <a:latin typeface="+mn-lt"/>
              <a:ea typeface="+mn-ea"/>
              <a:cs typeface="+mn-cs"/>
            </a:rPr>
            <a:t>に策定した「財政健全化アクションプラン」に基づき更なる財政改革に努め、人件費、扶助費、公債費、物件費、補助費等聖域なく歳出の削減を図り、経常収支比率87％以内を目指すものである。</a:t>
          </a:r>
          <a:endParaRPr lang="ja-JP" altLang="ja-JP" sz="10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8382</xdr:rowOff>
    </xdr:from>
    <xdr:to>
      <xdr:col>7</xdr:col>
      <xdr:colOff>152400</xdr:colOff>
      <xdr:row>61</xdr:row>
      <xdr:rowOff>66294</xdr:rowOff>
    </xdr:to>
    <xdr:cxnSp macro="">
      <xdr:nvCxnSpPr>
        <xdr:cNvPr id="130" name="直線コネクタ 129"/>
        <xdr:cNvCxnSpPr/>
      </xdr:nvCxnSpPr>
      <xdr:spPr>
        <a:xfrm>
          <a:off x="4114800" y="104668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61</xdr:row>
      <xdr:rowOff>95250</xdr:rowOff>
    </xdr:to>
    <xdr:cxnSp macro="">
      <xdr:nvCxnSpPr>
        <xdr:cNvPr id="133" name="直線コネクタ 132"/>
        <xdr:cNvCxnSpPr/>
      </xdr:nvCxnSpPr>
      <xdr:spPr>
        <a:xfrm flipV="1">
          <a:off x="3225800" y="104668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102616</xdr:rowOff>
    </xdr:from>
    <xdr:to>
      <xdr:col>4</xdr:col>
      <xdr:colOff>482600</xdr:colOff>
      <xdr:row>61</xdr:row>
      <xdr:rowOff>95250</xdr:rowOff>
    </xdr:to>
    <xdr:cxnSp macro="">
      <xdr:nvCxnSpPr>
        <xdr:cNvPr id="136" name="直線コネクタ 135"/>
        <xdr:cNvCxnSpPr/>
      </xdr:nvCxnSpPr>
      <xdr:spPr>
        <a:xfrm>
          <a:off x="2336800" y="103896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60</xdr:row>
      <xdr:rowOff>102616</xdr:rowOff>
    </xdr:to>
    <xdr:cxnSp macro="">
      <xdr:nvCxnSpPr>
        <xdr:cNvPr id="139" name="直線コネクタ 138"/>
        <xdr:cNvCxnSpPr/>
      </xdr:nvCxnSpPr>
      <xdr:spPr>
        <a:xfrm>
          <a:off x="1447800" y="103558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112268</xdr:rowOff>
    </xdr:from>
    <xdr:to>
      <xdr:col>2</xdr:col>
      <xdr:colOff>127000</xdr:colOff>
      <xdr:row>60</xdr:row>
      <xdr:rowOff>42418</xdr:rowOff>
    </xdr:to>
    <xdr:sp macro="" textlink="">
      <xdr:nvSpPr>
        <xdr:cNvPr id="142" name="フローチャート : 判断 141"/>
        <xdr:cNvSpPr/>
      </xdr:nvSpPr>
      <xdr:spPr>
        <a:xfrm>
          <a:off x="1397000" y="102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52595</xdr:rowOff>
    </xdr:from>
    <xdr:ext cx="762000" cy="259045"/>
    <xdr:sp macro="" textlink="">
      <xdr:nvSpPr>
        <xdr:cNvPr id="143" name="テキスト ボックス 142"/>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15494</xdr:rowOff>
    </xdr:from>
    <xdr:to>
      <xdr:col>7</xdr:col>
      <xdr:colOff>203200</xdr:colOff>
      <xdr:row>61</xdr:row>
      <xdr:rowOff>117094</xdr:rowOff>
    </xdr:to>
    <xdr:sp macro="" textlink="">
      <xdr:nvSpPr>
        <xdr:cNvPr id="149" name="円/楕円 148"/>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32021</xdr:rowOff>
    </xdr:from>
    <xdr:ext cx="762000" cy="259045"/>
    <xdr:sp macro="" textlink="">
      <xdr:nvSpPr>
        <xdr:cNvPr id="150" name="財政構造の弾力性該当値テキスト"/>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129032</xdr:rowOff>
    </xdr:from>
    <xdr:to>
      <xdr:col>6</xdr:col>
      <xdr:colOff>50800</xdr:colOff>
      <xdr:row>61</xdr:row>
      <xdr:rowOff>59182</xdr:rowOff>
    </xdr:to>
    <xdr:sp macro="" textlink="">
      <xdr:nvSpPr>
        <xdr:cNvPr id="151" name="円/楕円 150"/>
        <xdr:cNvSpPr/>
      </xdr:nvSpPr>
      <xdr:spPr>
        <a:xfrm>
          <a:off x="4064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69359</xdr:rowOff>
    </xdr:from>
    <xdr:ext cx="736600" cy="259045"/>
    <xdr:sp macro="" textlink="">
      <xdr:nvSpPr>
        <xdr:cNvPr id="152" name="テキスト ボックス 151"/>
        <xdr:cNvSpPr txBox="1"/>
      </xdr:nvSpPr>
      <xdr:spPr>
        <a:xfrm>
          <a:off x="3733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3" name="円/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4" name="テキスト ボックス 153"/>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51816</xdr:rowOff>
    </xdr:from>
    <xdr:to>
      <xdr:col>3</xdr:col>
      <xdr:colOff>330200</xdr:colOff>
      <xdr:row>60</xdr:row>
      <xdr:rowOff>153416</xdr:rowOff>
    </xdr:to>
    <xdr:sp macro="" textlink="">
      <xdr:nvSpPr>
        <xdr:cNvPr id="155" name="円/楕円 154"/>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163593</xdr:rowOff>
    </xdr:from>
    <xdr:ext cx="762000" cy="259045"/>
    <xdr:sp macro="" textlink="">
      <xdr:nvSpPr>
        <xdr:cNvPr id="156" name="テキスト ボックス 155"/>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7" name="円/楕円 156"/>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104411</xdr:rowOff>
    </xdr:from>
    <xdr:ext cx="762000" cy="259045"/>
    <xdr:sp macro="" textlink="">
      <xdr:nvSpPr>
        <xdr:cNvPr id="158" name="テキスト ボックス 157"/>
        <xdr:cNvSpPr txBox="1"/>
      </xdr:nvSpPr>
      <xdr:spPr>
        <a:xfrm>
          <a:off x="10668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合併により膨れ上がった職員数（</a:t>
          </a:r>
          <a:r>
            <a:rPr lang="en-US" altLang="ja-JP" sz="1100" b="0" i="0" baseline="0">
              <a:solidFill>
                <a:schemeClr val="dk1"/>
              </a:solidFill>
              <a:effectLst/>
              <a:latin typeface="+mn-lt"/>
              <a:ea typeface="+mn-ea"/>
              <a:cs typeface="+mn-cs"/>
            </a:rPr>
            <a:t>H17.4.1</a:t>
          </a:r>
          <a:r>
            <a:rPr lang="ja-JP" altLang="ja-JP" sz="1100" b="0" i="0" baseline="0">
              <a:solidFill>
                <a:schemeClr val="dk1"/>
              </a:solidFill>
              <a:effectLst/>
              <a:latin typeface="+mn-lt"/>
              <a:ea typeface="+mn-ea"/>
              <a:cs typeface="+mn-cs"/>
            </a:rPr>
            <a:t>現在</a:t>
          </a:r>
          <a:r>
            <a:rPr lang="en-US" altLang="ja-JP" sz="1100" b="0" i="0" baseline="0">
              <a:solidFill>
                <a:schemeClr val="dk1"/>
              </a:solidFill>
              <a:effectLst/>
              <a:latin typeface="+mn-lt"/>
              <a:ea typeface="+mn-ea"/>
              <a:cs typeface="+mn-cs"/>
            </a:rPr>
            <a:t>659</a:t>
          </a:r>
          <a:r>
            <a:rPr lang="ja-JP" altLang="ja-JP" sz="1100" b="0" i="0" baseline="0">
              <a:solidFill>
                <a:schemeClr val="dk1"/>
              </a:solidFill>
              <a:effectLst/>
              <a:latin typeface="+mn-lt"/>
              <a:ea typeface="+mn-ea"/>
              <a:cs typeface="+mn-cs"/>
            </a:rPr>
            <a:t>人）について、計画を上回る削減を行ってきた結果、改善傾向（</a:t>
          </a:r>
          <a:r>
            <a:rPr lang="en-US" altLang="ja-JP" sz="1100" b="0" i="0" baseline="0">
              <a:solidFill>
                <a:schemeClr val="dk1"/>
              </a:solidFill>
              <a:effectLst/>
              <a:latin typeface="+mn-lt"/>
              <a:ea typeface="+mn-ea"/>
              <a:cs typeface="+mn-cs"/>
            </a:rPr>
            <a:t>H27.4.1</a:t>
          </a:r>
          <a:r>
            <a:rPr lang="ja-JP" altLang="ja-JP" sz="1100" b="0" i="0" baseline="0">
              <a:solidFill>
                <a:schemeClr val="dk1"/>
              </a:solidFill>
              <a:effectLst/>
              <a:latin typeface="+mn-lt"/>
              <a:ea typeface="+mn-ea"/>
              <a:cs typeface="+mn-cs"/>
            </a:rPr>
            <a:t>現在</a:t>
          </a:r>
          <a:r>
            <a:rPr lang="en-US" altLang="ja-JP" sz="1100" b="0" i="0" baseline="0">
              <a:solidFill>
                <a:schemeClr val="dk1"/>
              </a:solidFill>
              <a:effectLst/>
              <a:latin typeface="+mn-lt"/>
              <a:ea typeface="+mn-ea"/>
              <a:cs typeface="+mn-cs"/>
            </a:rPr>
            <a:t>463</a:t>
          </a:r>
          <a:r>
            <a:rPr lang="ja-JP" altLang="ja-JP" sz="1100" b="0" i="0" baseline="0">
              <a:solidFill>
                <a:schemeClr val="dk1"/>
              </a:solidFill>
              <a:effectLst/>
              <a:latin typeface="+mn-lt"/>
              <a:ea typeface="+mn-ea"/>
              <a:cs typeface="+mn-cs"/>
            </a:rPr>
            <a:t>人）にあるものの、依然として、類似団体と比較して高い水準にある。また、物件費についても、施設の老朽化等により管理費が嵩み、依然として高水準で推移している。</a:t>
          </a:r>
          <a:endParaRPr lang="ja-JP" altLang="ja-JP" sz="1400">
            <a:effectLst/>
          </a:endParaRPr>
        </a:p>
        <a:p>
          <a:pPr rtl="0"/>
          <a:r>
            <a:rPr lang="ja-JP" altLang="ja-JP" sz="1100" b="0" i="0" baseline="0">
              <a:solidFill>
                <a:schemeClr val="dk1"/>
              </a:solidFill>
              <a:effectLst/>
              <a:latin typeface="+mn-lt"/>
              <a:ea typeface="+mn-ea"/>
              <a:cs typeface="+mn-cs"/>
            </a:rPr>
            <a:t>　公共施設再編整備計画に基づく遊休資産の売却、施設の民間移譲を積極的に推進するとともに、存続する施設においては、長寿命化を図りながら長期的視点に立った改修計画を策定し、コストの縮減と平準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163367</xdr:rowOff>
    </xdr:from>
    <xdr:to>
      <xdr:col>7</xdr:col>
      <xdr:colOff>152400</xdr:colOff>
      <xdr:row>82</xdr:row>
      <xdr:rowOff>16968</xdr:rowOff>
    </xdr:to>
    <xdr:cxnSp macro="">
      <xdr:nvCxnSpPr>
        <xdr:cNvPr id="192" name="直線コネクタ 191"/>
        <xdr:cNvCxnSpPr/>
      </xdr:nvCxnSpPr>
      <xdr:spPr>
        <a:xfrm>
          <a:off x="4114800" y="14050817"/>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163367</xdr:rowOff>
    </xdr:from>
    <xdr:to>
      <xdr:col>6</xdr:col>
      <xdr:colOff>0</xdr:colOff>
      <xdr:row>82</xdr:row>
      <xdr:rowOff>3209</xdr:rowOff>
    </xdr:to>
    <xdr:cxnSp macro="">
      <xdr:nvCxnSpPr>
        <xdr:cNvPr id="195" name="直線コネクタ 194"/>
        <xdr:cNvCxnSpPr/>
      </xdr:nvCxnSpPr>
      <xdr:spPr>
        <a:xfrm flipV="1">
          <a:off x="3225800" y="14050817"/>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3209</xdr:rowOff>
    </xdr:from>
    <xdr:to>
      <xdr:col>4</xdr:col>
      <xdr:colOff>482600</xdr:colOff>
      <xdr:row>82</xdr:row>
      <xdr:rowOff>10330</xdr:rowOff>
    </xdr:to>
    <xdr:cxnSp macro="">
      <xdr:nvCxnSpPr>
        <xdr:cNvPr id="198" name="直線コネクタ 197"/>
        <xdr:cNvCxnSpPr/>
      </xdr:nvCxnSpPr>
      <xdr:spPr>
        <a:xfrm flipV="1">
          <a:off x="2336800" y="14062109"/>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4353</xdr:rowOff>
    </xdr:from>
    <xdr:to>
      <xdr:col>3</xdr:col>
      <xdr:colOff>279400</xdr:colOff>
      <xdr:row>82</xdr:row>
      <xdr:rowOff>10330</xdr:rowOff>
    </xdr:to>
    <xdr:cxnSp macro="">
      <xdr:nvCxnSpPr>
        <xdr:cNvPr id="201" name="直線コネクタ 200"/>
        <xdr:cNvCxnSpPr/>
      </xdr:nvCxnSpPr>
      <xdr:spPr>
        <a:xfrm>
          <a:off x="1447800" y="14063253"/>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120983</xdr:rowOff>
    </xdr:from>
    <xdr:to>
      <xdr:col>2</xdr:col>
      <xdr:colOff>127000</xdr:colOff>
      <xdr:row>82</xdr:row>
      <xdr:rowOff>51133</xdr:rowOff>
    </xdr:to>
    <xdr:sp macro="" textlink="">
      <xdr:nvSpPr>
        <xdr:cNvPr id="204" name="フローチャート : 判断 203"/>
        <xdr:cNvSpPr/>
      </xdr:nvSpPr>
      <xdr:spPr>
        <a:xfrm>
          <a:off x="1397000" y="140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61310</xdr:rowOff>
    </xdr:from>
    <xdr:ext cx="762000" cy="259045"/>
    <xdr:sp macro="" textlink="">
      <xdr:nvSpPr>
        <xdr:cNvPr id="205" name="テキスト ボックス 204"/>
        <xdr:cNvSpPr txBox="1"/>
      </xdr:nvSpPr>
      <xdr:spPr>
        <a:xfrm>
          <a:off x="1066800" y="1377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137618</xdr:rowOff>
    </xdr:from>
    <xdr:to>
      <xdr:col>7</xdr:col>
      <xdr:colOff>203200</xdr:colOff>
      <xdr:row>82</xdr:row>
      <xdr:rowOff>67768</xdr:rowOff>
    </xdr:to>
    <xdr:sp macro="" textlink="">
      <xdr:nvSpPr>
        <xdr:cNvPr id="211" name="円/楕円 210"/>
        <xdr:cNvSpPr/>
      </xdr:nvSpPr>
      <xdr:spPr>
        <a:xfrm>
          <a:off x="4902200" y="14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109695</xdr:rowOff>
    </xdr:from>
    <xdr:ext cx="762000" cy="259045"/>
    <xdr:sp macro="" textlink="">
      <xdr:nvSpPr>
        <xdr:cNvPr id="212" name="人件費・物件費等の状況該当値テキスト"/>
        <xdr:cNvSpPr txBox="1"/>
      </xdr:nvSpPr>
      <xdr:spPr>
        <a:xfrm>
          <a:off x="5041900" y="139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112567</xdr:rowOff>
    </xdr:from>
    <xdr:to>
      <xdr:col>6</xdr:col>
      <xdr:colOff>50800</xdr:colOff>
      <xdr:row>82</xdr:row>
      <xdr:rowOff>42717</xdr:rowOff>
    </xdr:to>
    <xdr:sp macro="" textlink="">
      <xdr:nvSpPr>
        <xdr:cNvPr id="213" name="円/楕円 212"/>
        <xdr:cNvSpPr/>
      </xdr:nvSpPr>
      <xdr:spPr>
        <a:xfrm>
          <a:off x="4064000" y="1400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27494</xdr:rowOff>
    </xdr:from>
    <xdr:ext cx="736600" cy="259045"/>
    <xdr:sp macro="" textlink="">
      <xdr:nvSpPr>
        <xdr:cNvPr id="214" name="テキスト ボックス 213"/>
        <xdr:cNvSpPr txBox="1"/>
      </xdr:nvSpPr>
      <xdr:spPr>
        <a:xfrm>
          <a:off x="3733800" y="14086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123859</xdr:rowOff>
    </xdr:from>
    <xdr:to>
      <xdr:col>4</xdr:col>
      <xdr:colOff>533400</xdr:colOff>
      <xdr:row>82</xdr:row>
      <xdr:rowOff>54009</xdr:rowOff>
    </xdr:to>
    <xdr:sp macro="" textlink="">
      <xdr:nvSpPr>
        <xdr:cNvPr id="215" name="円/楕円 214"/>
        <xdr:cNvSpPr/>
      </xdr:nvSpPr>
      <xdr:spPr>
        <a:xfrm>
          <a:off x="3175000" y="140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38786</xdr:rowOff>
    </xdr:from>
    <xdr:ext cx="762000" cy="259045"/>
    <xdr:sp macro="" textlink="">
      <xdr:nvSpPr>
        <xdr:cNvPr id="216" name="テキスト ボックス 215"/>
        <xdr:cNvSpPr txBox="1"/>
      </xdr:nvSpPr>
      <xdr:spPr>
        <a:xfrm>
          <a:off x="2844800" y="1409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130980</xdr:rowOff>
    </xdr:from>
    <xdr:to>
      <xdr:col>3</xdr:col>
      <xdr:colOff>330200</xdr:colOff>
      <xdr:row>82</xdr:row>
      <xdr:rowOff>61130</xdr:rowOff>
    </xdr:to>
    <xdr:sp macro="" textlink="">
      <xdr:nvSpPr>
        <xdr:cNvPr id="217" name="円/楕円 216"/>
        <xdr:cNvSpPr/>
      </xdr:nvSpPr>
      <xdr:spPr>
        <a:xfrm>
          <a:off x="2286000" y="140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45907</xdr:rowOff>
    </xdr:from>
    <xdr:ext cx="762000" cy="259045"/>
    <xdr:sp macro="" textlink="">
      <xdr:nvSpPr>
        <xdr:cNvPr id="218" name="テキスト ボックス 217"/>
        <xdr:cNvSpPr txBox="1"/>
      </xdr:nvSpPr>
      <xdr:spPr>
        <a:xfrm>
          <a:off x="1955800" y="1410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125003</xdr:rowOff>
    </xdr:from>
    <xdr:to>
      <xdr:col>2</xdr:col>
      <xdr:colOff>127000</xdr:colOff>
      <xdr:row>82</xdr:row>
      <xdr:rowOff>55153</xdr:rowOff>
    </xdr:to>
    <xdr:sp macro="" textlink="">
      <xdr:nvSpPr>
        <xdr:cNvPr id="219" name="円/楕円 218"/>
        <xdr:cNvSpPr/>
      </xdr:nvSpPr>
      <xdr:spPr>
        <a:xfrm>
          <a:off x="1397000" y="140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39930</xdr:rowOff>
    </xdr:from>
    <xdr:ext cx="762000" cy="259045"/>
    <xdr:sp macro="" textlink="">
      <xdr:nvSpPr>
        <xdr:cNvPr id="220" name="テキスト ボックス 219"/>
        <xdr:cNvSpPr txBox="1"/>
      </xdr:nvSpPr>
      <xdr:spPr>
        <a:xfrm>
          <a:off x="1066800" y="1409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en-US" sz="1100" b="0" i="0" baseline="0">
              <a:solidFill>
                <a:schemeClr val="dk1"/>
              </a:solidFill>
              <a:effectLst/>
              <a:latin typeface="+mn-lt"/>
              <a:ea typeface="+mn-ea"/>
              <a:cs typeface="+mn-cs"/>
            </a:rPr>
            <a:t>職員給与の臨時特例に係る減額の終了及び国・県の勧告に準じたことにより</a:t>
          </a:r>
          <a:r>
            <a:rPr lang="ja-JP" altLang="ja-JP" sz="1100" b="0" i="0" baseline="0">
              <a:solidFill>
                <a:schemeClr val="dk1"/>
              </a:solidFill>
              <a:effectLst/>
              <a:latin typeface="+mn-lt"/>
              <a:ea typeface="+mn-ea"/>
              <a:cs typeface="+mn-cs"/>
            </a:rPr>
            <a:t>、前年と比較して</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しており、類似団体平均と比較しても0.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回っている。今後も国や県内各市の状況及び財政状況を踏まえ、給与の適正化に努めていく。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133773</xdr:rowOff>
    </xdr:to>
    <xdr:cxnSp macro="">
      <xdr:nvCxnSpPr>
        <xdr:cNvPr id="254" name="直線コネクタ 253"/>
        <xdr:cNvCxnSpPr/>
      </xdr:nvCxnSpPr>
      <xdr:spPr>
        <a:xfrm>
          <a:off x="16179800" y="1478195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5"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90</xdr:row>
      <xdr:rowOff>27093</xdr:rowOff>
    </xdr:to>
    <xdr:cxnSp macro="">
      <xdr:nvCxnSpPr>
        <xdr:cNvPr id="257" name="直線コネクタ 256"/>
        <xdr:cNvCxnSpPr/>
      </xdr:nvCxnSpPr>
      <xdr:spPr>
        <a:xfrm flipV="1">
          <a:off x="15290800" y="1478195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27093</xdr:rowOff>
    </xdr:from>
    <xdr:to>
      <xdr:col>22</xdr:col>
      <xdr:colOff>203200</xdr:colOff>
      <xdr:row>90</xdr:row>
      <xdr:rowOff>27093</xdr:rowOff>
    </xdr:to>
    <xdr:cxnSp macro="">
      <xdr:nvCxnSpPr>
        <xdr:cNvPr id="260" name="直線コネクタ 259"/>
        <xdr:cNvCxnSpPr/>
      </xdr:nvCxnSpPr>
      <xdr:spPr>
        <a:xfrm>
          <a:off x="14401800" y="15457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90</xdr:row>
      <xdr:rowOff>27093</xdr:rowOff>
    </xdr:to>
    <xdr:cxnSp macro="">
      <xdr:nvCxnSpPr>
        <xdr:cNvPr id="263" name="直線コネクタ 262"/>
        <xdr:cNvCxnSpPr/>
      </xdr:nvCxnSpPr>
      <xdr:spPr>
        <a:xfrm>
          <a:off x="13512800" y="1481412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66" name="フローチャート : 判断 265"/>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74100</xdr:rowOff>
    </xdr:from>
    <xdr:ext cx="762000" cy="259045"/>
    <xdr:sp macro="" textlink="">
      <xdr:nvSpPr>
        <xdr:cNvPr id="267" name="テキスト ボックス 266"/>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3" name="円/楕円 272"/>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4"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5" name="円/楕円 274"/>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98231</xdr:rowOff>
    </xdr:from>
    <xdr:ext cx="736600" cy="259045"/>
    <xdr:sp macro="" textlink="">
      <xdr:nvSpPr>
        <xdr:cNvPr id="276" name="テキスト ボックス 27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77" name="円/楕円 276"/>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88070</xdr:rowOff>
    </xdr:from>
    <xdr:ext cx="762000" cy="259045"/>
    <xdr:sp macro="" textlink="">
      <xdr:nvSpPr>
        <xdr:cNvPr id="278" name="テキスト ボックス 277"/>
        <xdr:cNvSpPr txBox="1"/>
      </xdr:nvSpPr>
      <xdr:spPr>
        <a:xfrm>
          <a:off x="14909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147743</xdr:rowOff>
    </xdr:from>
    <xdr:to>
      <xdr:col>21</xdr:col>
      <xdr:colOff>50800</xdr:colOff>
      <xdr:row>90</xdr:row>
      <xdr:rowOff>77893</xdr:rowOff>
    </xdr:to>
    <xdr:sp macro="" textlink="">
      <xdr:nvSpPr>
        <xdr:cNvPr id="279" name="円/楕円 278"/>
        <xdr:cNvSpPr/>
      </xdr:nvSpPr>
      <xdr:spPr>
        <a:xfrm>
          <a:off x="14351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88070</xdr:rowOff>
    </xdr:from>
    <xdr:ext cx="762000" cy="259045"/>
    <xdr:sp macro="" textlink="">
      <xdr:nvSpPr>
        <xdr:cNvPr id="280" name="テキスト ボックス 279"/>
        <xdr:cNvSpPr txBox="1"/>
      </xdr:nvSpPr>
      <xdr:spPr>
        <a:xfrm>
          <a:off x="14020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81" name="円/楕円 280"/>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82" name="テキスト ボックス 281"/>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現下の厳しい財政状況の中にあって、職員数は依然として類似団体の平均を上回っており第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次定員適正化計画に基づいた定員管理を行い、総人件費の抑制に努める。</a:t>
          </a:r>
          <a:endParaRPr lang="ja-JP" altLang="ja-JP" sz="1400">
            <a:effectLst/>
          </a:endParaRPr>
        </a:p>
        <a:p>
          <a:r>
            <a:rPr lang="ja-JP" altLang="ja-JP" sz="1100" b="0" i="0" baseline="0">
              <a:solidFill>
                <a:schemeClr val="dk1"/>
              </a:solidFill>
              <a:effectLst/>
              <a:latin typeface="+mn-lt"/>
              <a:ea typeface="+mn-ea"/>
              <a:cs typeface="+mn-cs"/>
            </a:rPr>
            <a:t>　しかしながら、従来の退職者不補充による手法だけでは限界があり、事務事業の抜本的な見直しや民間活力の導入、事業の譲渡を進めるとともに、行政需要に対して臨機に対応できる組織のスリム化、効率化に向けた見直し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130870</xdr:rowOff>
    </xdr:from>
    <xdr:to>
      <xdr:col>24</xdr:col>
      <xdr:colOff>558800</xdr:colOff>
      <xdr:row>62</xdr:row>
      <xdr:rowOff>93859</xdr:rowOff>
    </xdr:to>
    <xdr:cxnSp macro="">
      <xdr:nvCxnSpPr>
        <xdr:cNvPr id="319" name="直線コネクタ 318"/>
        <xdr:cNvCxnSpPr/>
      </xdr:nvCxnSpPr>
      <xdr:spPr>
        <a:xfrm>
          <a:off x="16179800" y="10589320"/>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130870</xdr:rowOff>
    </xdr:from>
    <xdr:to>
      <xdr:col>23</xdr:col>
      <xdr:colOff>406400</xdr:colOff>
      <xdr:row>61</xdr:row>
      <xdr:rowOff>169938</xdr:rowOff>
    </xdr:to>
    <xdr:cxnSp macro="">
      <xdr:nvCxnSpPr>
        <xdr:cNvPr id="322" name="直線コネクタ 321"/>
        <xdr:cNvCxnSpPr/>
      </xdr:nvCxnSpPr>
      <xdr:spPr>
        <a:xfrm flipV="1">
          <a:off x="15290800" y="1058932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169938</xdr:rowOff>
    </xdr:from>
    <xdr:to>
      <xdr:col>22</xdr:col>
      <xdr:colOff>203200</xdr:colOff>
      <xdr:row>62</xdr:row>
      <xdr:rowOff>14575</xdr:rowOff>
    </xdr:to>
    <xdr:cxnSp macro="">
      <xdr:nvCxnSpPr>
        <xdr:cNvPr id="325" name="直線コネクタ 324"/>
        <xdr:cNvCxnSpPr/>
      </xdr:nvCxnSpPr>
      <xdr:spPr>
        <a:xfrm flipV="1">
          <a:off x="14401800" y="1062838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14575</xdr:rowOff>
    </xdr:from>
    <xdr:to>
      <xdr:col>21</xdr:col>
      <xdr:colOff>0</xdr:colOff>
      <xdr:row>62</xdr:row>
      <xdr:rowOff>46748</xdr:rowOff>
    </xdr:to>
    <xdr:cxnSp macro="">
      <xdr:nvCxnSpPr>
        <xdr:cNvPr id="328" name="直線コネクタ 327"/>
        <xdr:cNvCxnSpPr/>
      </xdr:nvCxnSpPr>
      <xdr:spPr>
        <a:xfrm flipV="1">
          <a:off x="13512800" y="1064447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31" name="フローチャート : 判断 330"/>
        <xdr:cNvSpPr/>
      </xdr:nvSpPr>
      <xdr:spPr>
        <a:xfrm>
          <a:off x="13462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18099</xdr:rowOff>
    </xdr:from>
    <xdr:ext cx="762000" cy="259045"/>
    <xdr:sp macro="" textlink="">
      <xdr:nvSpPr>
        <xdr:cNvPr id="332" name="テキスト ボックス 331"/>
        <xdr:cNvSpPr txBox="1"/>
      </xdr:nvSpPr>
      <xdr:spPr>
        <a:xfrm>
          <a:off x="13131800" y="1030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43059</xdr:rowOff>
    </xdr:from>
    <xdr:to>
      <xdr:col>24</xdr:col>
      <xdr:colOff>609600</xdr:colOff>
      <xdr:row>62</xdr:row>
      <xdr:rowOff>144659</xdr:rowOff>
    </xdr:to>
    <xdr:sp macro="" textlink="">
      <xdr:nvSpPr>
        <xdr:cNvPr id="338" name="円/楕円 337"/>
        <xdr:cNvSpPr/>
      </xdr:nvSpPr>
      <xdr:spPr>
        <a:xfrm>
          <a:off x="169672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15136</xdr:rowOff>
    </xdr:from>
    <xdr:ext cx="762000" cy="259045"/>
    <xdr:sp macro="" textlink="">
      <xdr:nvSpPr>
        <xdr:cNvPr id="339" name="定員管理の状況該当値テキスト"/>
        <xdr:cNvSpPr txBox="1"/>
      </xdr:nvSpPr>
      <xdr:spPr>
        <a:xfrm>
          <a:off x="17106900" y="1064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80070</xdr:rowOff>
    </xdr:from>
    <xdr:to>
      <xdr:col>23</xdr:col>
      <xdr:colOff>457200</xdr:colOff>
      <xdr:row>62</xdr:row>
      <xdr:rowOff>10220</xdr:rowOff>
    </xdr:to>
    <xdr:sp macro="" textlink="">
      <xdr:nvSpPr>
        <xdr:cNvPr id="340" name="円/楕円 339"/>
        <xdr:cNvSpPr/>
      </xdr:nvSpPr>
      <xdr:spPr>
        <a:xfrm>
          <a:off x="16129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166447</xdr:rowOff>
    </xdr:from>
    <xdr:ext cx="736600" cy="259045"/>
    <xdr:sp macro="" textlink="">
      <xdr:nvSpPr>
        <xdr:cNvPr id="341" name="テキスト ボックス 340"/>
        <xdr:cNvSpPr txBox="1"/>
      </xdr:nvSpPr>
      <xdr:spPr>
        <a:xfrm>
          <a:off x="15798800" y="106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119138</xdr:rowOff>
    </xdr:from>
    <xdr:to>
      <xdr:col>22</xdr:col>
      <xdr:colOff>254000</xdr:colOff>
      <xdr:row>62</xdr:row>
      <xdr:rowOff>49288</xdr:rowOff>
    </xdr:to>
    <xdr:sp macro="" textlink="">
      <xdr:nvSpPr>
        <xdr:cNvPr id="342" name="円/楕円 341"/>
        <xdr:cNvSpPr/>
      </xdr:nvSpPr>
      <xdr:spPr>
        <a:xfrm>
          <a:off x="15240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34065</xdr:rowOff>
    </xdr:from>
    <xdr:ext cx="762000" cy="259045"/>
    <xdr:sp macro="" textlink="">
      <xdr:nvSpPr>
        <xdr:cNvPr id="343" name="テキスト ボックス 342"/>
        <xdr:cNvSpPr txBox="1"/>
      </xdr:nvSpPr>
      <xdr:spPr>
        <a:xfrm>
          <a:off x="14909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135225</xdr:rowOff>
    </xdr:from>
    <xdr:to>
      <xdr:col>21</xdr:col>
      <xdr:colOff>50800</xdr:colOff>
      <xdr:row>62</xdr:row>
      <xdr:rowOff>65375</xdr:rowOff>
    </xdr:to>
    <xdr:sp macro="" textlink="">
      <xdr:nvSpPr>
        <xdr:cNvPr id="344" name="円/楕円 343"/>
        <xdr:cNvSpPr/>
      </xdr:nvSpPr>
      <xdr:spPr>
        <a:xfrm>
          <a:off x="143510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50152</xdr:rowOff>
    </xdr:from>
    <xdr:ext cx="762000" cy="259045"/>
    <xdr:sp macro="" textlink="">
      <xdr:nvSpPr>
        <xdr:cNvPr id="345" name="テキスト ボックス 344"/>
        <xdr:cNvSpPr txBox="1"/>
      </xdr:nvSpPr>
      <xdr:spPr>
        <a:xfrm>
          <a:off x="14020800" y="106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167398</xdr:rowOff>
    </xdr:from>
    <xdr:to>
      <xdr:col>19</xdr:col>
      <xdr:colOff>533400</xdr:colOff>
      <xdr:row>62</xdr:row>
      <xdr:rowOff>97548</xdr:rowOff>
    </xdr:to>
    <xdr:sp macro="" textlink="">
      <xdr:nvSpPr>
        <xdr:cNvPr id="346" name="円/楕円 345"/>
        <xdr:cNvSpPr/>
      </xdr:nvSpPr>
      <xdr:spPr>
        <a:xfrm>
          <a:off x="13462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82325</xdr:rowOff>
    </xdr:from>
    <xdr:ext cx="762000" cy="259045"/>
    <xdr:sp macro="" textlink="">
      <xdr:nvSpPr>
        <xdr:cNvPr id="347" name="テキスト ボックス 346"/>
        <xdr:cNvSpPr txBox="1"/>
      </xdr:nvSpPr>
      <xdr:spPr>
        <a:xfrm>
          <a:off x="13131800" y="1071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過去の繰上償還や発行額の抑制により一般会計における元利償還金が減少を続けており、公営企業や一部事務組合における公債費負担もそれぞれ減少したため、実質公債費比率についても減少を続けている。</a:t>
          </a:r>
          <a:endParaRPr lang="ja-JP" altLang="ja-JP" sz="1400">
            <a:effectLst/>
          </a:endParaRPr>
        </a:p>
        <a:p>
          <a:pPr rtl="0"/>
          <a:r>
            <a:rPr lang="ja-JP" altLang="ja-JP" sz="1100" b="0" i="0" baseline="0">
              <a:solidFill>
                <a:schemeClr val="dk1"/>
              </a:solidFill>
              <a:effectLst/>
              <a:latin typeface="+mn-lt"/>
              <a:ea typeface="+mn-ea"/>
              <a:cs typeface="+mn-cs"/>
            </a:rPr>
            <a:t>　しかしながら、現在取り組む主要事業の推進により、今後一般会計における公債費は増加し、比率は上昇傾向を示すものと推察される。</a:t>
          </a:r>
          <a:endParaRPr lang="ja-JP" altLang="ja-JP" sz="1400">
            <a:effectLst/>
          </a:endParaRPr>
        </a:p>
        <a:p>
          <a:pPr rtl="0"/>
          <a:r>
            <a:rPr lang="ja-JP" altLang="ja-JP" sz="1100" b="0" i="0" baseline="0">
              <a:solidFill>
                <a:schemeClr val="dk1"/>
              </a:solidFill>
              <a:effectLst/>
              <a:latin typeface="+mn-lt"/>
              <a:ea typeface="+mn-ea"/>
              <a:cs typeface="+mn-cs"/>
            </a:rPr>
            <a:t>　全会計を通じた事業の調整、見直し（一部事業の先送り、凍結、廃止等）を図り、公債費管理の適正化に努める。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84772</xdr:rowOff>
    </xdr:from>
    <xdr:to>
      <xdr:col>24</xdr:col>
      <xdr:colOff>558800</xdr:colOff>
      <xdr:row>40</xdr:row>
      <xdr:rowOff>169228</xdr:rowOff>
    </xdr:to>
    <xdr:cxnSp macro="">
      <xdr:nvCxnSpPr>
        <xdr:cNvPr id="377" name="直線コネクタ 376"/>
        <xdr:cNvCxnSpPr/>
      </xdr:nvCxnSpPr>
      <xdr:spPr>
        <a:xfrm flipV="1">
          <a:off x="16179800" y="6942772"/>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169228</xdr:rowOff>
    </xdr:from>
    <xdr:to>
      <xdr:col>23</xdr:col>
      <xdr:colOff>406400</xdr:colOff>
      <xdr:row>41</xdr:row>
      <xdr:rowOff>33972</xdr:rowOff>
    </xdr:to>
    <xdr:cxnSp macro="">
      <xdr:nvCxnSpPr>
        <xdr:cNvPr id="380" name="直線コネクタ 379"/>
        <xdr:cNvCxnSpPr/>
      </xdr:nvCxnSpPr>
      <xdr:spPr>
        <a:xfrm flipV="1">
          <a:off x="15290800" y="702722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64135</xdr:rowOff>
    </xdr:to>
    <xdr:cxnSp macro="">
      <xdr:nvCxnSpPr>
        <xdr:cNvPr id="383" name="直線コネクタ 382"/>
        <xdr:cNvCxnSpPr/>
      </xdr:nvCxnSpPr>
      <xdr:spPr>
        <a:xfrm flipV="1">
          <a:off x="14401800" y="706342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41</xdr:row>
      <xdr:rowOff>94297</xdr:rowOff>
    </xdr:to>
    <xdr:cxnSp macro="">
      <xdr:nvCxnSpPr>
        <xdr:cNvPr id="386" name="直線コネクタ 385"/>
        <xdr:cNvCxnSpPr/>
      </xdr:nvCxnSpPr>
      <xdr:spPr>
        <a:xfrm flipV="1">
          <a:off x="13512800" y="709358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0" name="テキスト ボックス 38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396" name="円/楕円 395"/>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6049</xdr:rowOff>
    </xdr:from>
    <xdr:ext cx="762000" cy="259045"/>
    <xdr:sp macro="" textlink="">
      <xdr:nvSpPr>
        <xdr:cNvPr id="397" name="公債費負担の状況該当値テキスト"/>
        <xdr:cNvSpPr txBox="1"/>
      </xdr:nvSpPr>
      <xdr:spPr>
        <a:xfrm>
          <a:off x="171069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118428</xdr:rowOff>
    </xdr:from>
    <xdr:to>
      <xdr:col>23</xdr:col>
      <xdr:colOff>457200</xdr:colOff>
      <xdr:row>41</xdr:row>
      <xdr:rowOff>48578</xdr:rowOff>
    </xdr:to>
    <xdr:sp macro="" textlink="">
      <xdr:nvSpPr>
        <xdr:cNvPr id="398" name="円/楕円 397"/>
        <xdr:cNvSpPr/>
      </xdr:nvSpPr>
      <xdr:spPr>
        <a:xfrm>
          <a:off x="16129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33355</xdr:rowOff>
    </xdr:from>
    <xdr:ext cx="736600" cy="259045"/>
    <xdr:sp macro="" textlink="">
      <xdr:nvSpPr>
        <xdr:cNvPr id="399" name="テキスト ボックス 398"/>
        <xdr:cNvSpPr txBox="1"/>
      </xdr:nvSpPr>
      <xdr:spPr>
        <a:xfrm>
          <a:off x="15798800" y="706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0" name="円/楕円 399"/>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1" name="テキスト ボックス 400"/>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2" name="円/楕円 401"/>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3" name="テキスト ボックス 402"/>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404" name="円/楕円 403"/>
        <xdr:cNvSpPr/>
      </xdr:nvSpPr>
      <xdr:spPr>
        <a:xfrm>
          <a:off x="13462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405" name="テキスト ボックス 404"/>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主要事業（学校規模適正化、新庁舎建設等）の推進により、地方債残高が大きく増加したものの、公営企業等に係る地方債の償還が進んだこと等により、前年度から</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ポイント低下している。</a:t>
          </a:r>
          <a:endParaRPr lang="ja-JP" altLang="ja-JP" sz="1400">
            <a:effectLst/>
          </a:endParaRPr>
        </a:p>
        <a:p>
          <a:pPr rtl="0"/>
          <a:r>
            <a:rPr lang="ja-JP" altLang="ja-JP" sz="1100" b="0" i="0" baseline="0">
              <a:solidFill>
                <a:schemeClr val="dk1"/>
              </a:solidFill>
              <a:effectLst/>
              <a:latin typeface="+mn-lt"/>
              <a:ea typeface="+mn-ea"/>
              <a:cs typeface="+mn-cs"/>
            </a:rPr>
            <a:t>　一定規模の基金残高の確保とともに、繰上償還、地方債発行額の抑制に努め、合併特例債、過疎対策債などの交付税算入が有利な地方債を有効に活用し、将来負担の増加を最小限に抑制する。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164687</xdr:rowOff>
    </xdr:from>
    <xdr:to>
      <xdr:col>24</xdr:col>
      <xdr:colOff>558800</xdr:colOff>
      <xdr:row>16</xdr:row>
      <xdr:rowOff>42101</xdr:rowOff>
    </xdr:to>
    <xdr:cxnSp macro="">
      <xdr:nvCxnSpPr>
        <xdr:cNvPr id="435" name="直線コネクタ 434"/>
        <xdr:cNvCxnSpPr/>
      </xdr:nvCxnSpPr>
      <xdr:spPr>
        <a:xfrm flipV="1">
          <a:off x="16179800" y="2736437"/>
          <a:ext cx="8382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42101</xdr:rowOff>
    </xdr:from>
    <xdr:to>
      <xdr:col>23</xdr:col>
      <xdr:colOff>406400</xdr:colOff>
      <xdr:row>16</xdr:row>
      <xdr:rowOff>156115</xdr:rowOff>
    </xdr:to>
    <xdr:cxnSp macro="">
      <xdr:nvCxnSpPr>
        <xdr:cNvPr id="438" name="直線コネクタ 437"/>
        <xdr:cNvCxnSpPr/>
      </xdr:nvCxnSpPr>
      <xdr:spPr>
        <a:xfrm flipV="1">
          <a:off x="15290800" y="2785301"/>
          <a:ext cx="889000" cy="1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66834</xdr:rowOff>
    </xdr:from>
    <xdr:to>
      <xdr:col>22</xdr:col>
      <xdr:colOff>203200</xdr:colOff>
      <xdr:row>16</xdr:row>
      <xdr:rowOff>156115</xdr:rowOff>
    </xdr:to>
    <xdr:cxnSp macro="">
      <xdr:nvCxnSpPr>
        <xdr:cNvPr id="441" name="直線コネクタ 440"/>
        <xdr:cNvCxnSpPr/>
      </xdr:nvCxnSpPr>
      <xdr:spPr>
        <a:xfrm>
          <a:off x="14401800" y="2810034"/>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66834</xdr:rowOff>
    </xdr:from>
    <xdr:to>
      <xdr:col>21</xdr:col>
      <xdr:colOff>0</xdr:colOff>
      <xdr:row>17</xdr:row>
      <xdr:rowOff>4572</xdr:rowOff>
    </xdr:to>
    <xdr:cxnSp macro="">
      <xdr:nvCxnSpPr>
        <xdr:cNvPr id="444" name="直線コネクタ 443"/>
        <xdr:cNvCxnSpPr/>
      </xdr:nvCxnSpPr>
      <xdr:spPr>
        <a:xfrm flipV="1">
          <a:off x="13512800" y="2810034"/>
          <a:ext cx="8890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164306</xdr:rowOff>
    </xdr:from>
    <xdr:to>
      <xdr:col>19</xdr:col>
      <xdr:colOff>533400</xdr:colOff>
      <xdr:row>18</xdr:row>
      <xdr:rowOff>94456</xdr:rowOff>
    </xdr:to>
    <xdr:sp macro="" textlink="">
      <xdr:nvSpPr>
        <xdr:cNvPr id="447" name="フローチャート : 判断 446"/>
        <xdr:cNvSpPr/>
      </xdr:nvSpPr>
      <xdr:spPr>
        <a:xfrm>
          <a:off x="13462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79233</xdr:rowOff>
    </xdr:from>
    <xdr:ext cx="762000" cy="259045"/>
    <xdr:sp macro="" textlink="">
      <xdr:nvSpPr>
        <xdr:cNvPr id="448" name="テキスト ボックス 447"/>
        <xdr:cNvSpPr txBox="1"/>
      </xdr:nvSpPr>
      <xdr:spPr>
        <a:xfrm>
          <a:off x="13131800" y="3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113887</xdr:rowOff>
    </xdr:from>
    <xdr:to>
      <xdr:col>24</xdr:col>
      <xdr:colOff>609600</xdr:colOff>
      <xdr:row>16</xdr:row>
      <xdr:rowOff>44037</xdr:rowOff>
    </xdr:to>
    <xdr:sp macro="" textlink="">
      <xdr:nvSpPr>
        <xdr:cNvPr id="454" name="円/楕円 453"/>
        <xdr:cNvSpPr/>
      </xdr:nvSpPr>
      <xdr:spPr>
        <a:xfrm>
          <a:off x="16967200" y="26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130414</xdr:rowOff>
    </xdr:from>
    <xdr:ext cx="762000" cy="259045"/>
    <xdr:sp macro="" textlink="">
      <xdr:nvSpPr>
        <xdr:cNvPr id="455" name="将来負担の状況該当値テキスト"/>
        <xdr:cNvSpPr txBox="1"/>
      </xdr:nvSpPr>
      <xdr:spPr>
        <a:xfrm>
          <a:off x="17106900" y="253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162751</xdr:rowOff>
    </xdr:from>
    <xdr:to>
      <xdr:col>23</xdr:col>
      <xdr:colOff>457200</xdr:colOff>
      <xdr:row>16</xdr:row>
      <xdr:rowOff>92901</xdr:rowOff>
    </xdr:to>
    <xdr:sp macro="" textlink="">
      <xdr:nvSpPr>
        <xdr:cNvPr id="456" name="円/楕円 455"/>
        <xdr:cNvSpPr/>
      </xdr:nvSpPr>
      <xdr:spPr>
        <a:xfrm>
          <a:off x="16129000" y="2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103078</xdr:rowOff>
    </xdr:from>
    <xdr:ext cx="736600" cy="259045"/>
    <xdr:sp macro="" textlink="">
      <xdr:nvSpPr>
        <xdr:cNvPr id="457" name="テキスト ボックス 456"/>
        <xdr:cNvSpPr txBox="1"/>
      </xdr:nvSpPr>
      <xdr:spPr>
        <a:xfrm>
          <a:off x="15798800" y="250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105315</xdr:rowOff>
    </xdr:from>
    <xdr:to>
      <xdr:col>22</xdr:col>
      <xdr:colOff>254000</xdr:colOff>
      <xdr:row>17</xdr:row>
      <xdr:rowOff>35465</xdr:rowOff>
    </xdr:to>
    <xdr:sp macro="" textlink="">
      <xdr:nvSpPr>
        <xdr:cNvPr id="458" name="円/楕円 457"/>
        <xdr:cNvSpPr/>
      </xdr:nvSpPr>
      <xdr:spPr>
        <a:xfrm>
          <a:off x="15240000" y="28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45642</xdr:rowOff>
    </xdr:from>
    <xdr:ext cx="762000" cy="259045"/>
    <xdr:sp macro="" textlink="">
      <xdr:nvSpPr>
        <xdr:cNvPr id="459" name="テキスト ボックス 458"/>
        <xdr:cNvSpPr txBox="1"/>
      </xdr:nvSpPr>
      <xdr:spPr>
        <a:xfrm>
          <a:off x="14909800" y="261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16034</xdr:rowOff>
    </xdr:from>
    <xdr:to>
      <xdr:col>21</xdr:col>
      <xdr:colOff>50800</xdr:colOff>
      <xdr:row>16</xdr:row>
      <xdr:rowOff>117634</xdr:rowOff>
    </xdr:to>
    <xdr:sp macro="" textlink="">
      <xdr:nvSpPr>
        <xdr:cNvPr id="460" name="円/楕円 459"/>
        <xdr:cNvSpPr/>
      </xdr:nvSpPr>
      <xdr:spPr>
        <a:xfrm>
          <a:off x="14351000" y="27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127811</xdr:rowOff>
    </xdr:from>
    <xdr:ext cx="762000" cy="259045"/>
    <xdr:sp macro="" textlink="">
      <xdr:nvSpPr>
        <xdr:cNvPr id="461" name="テキスト ボックス 460"/>
        <xdr:cNvSpPr txBox="1"/>
      </xdr:nvSpPr>
      <xdr:spPr>
        <a:xfrm>
          <a:off x="14020800" y="252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125222</xdr:rowOff>
    </xdr:from>
    <xdr:to>
      <xdr:col>19</xdr:col>
      <xdr:colOff>533400</xdr:colOff>
      <xdr:row>17</xdr:row>
      <xdr:rowOff>55372</xdr:rowOff>
    </xdr:to>
    <xdr:sp macro="" textlink="">
      <xdr:nvSpPr>
        <xdr:cNvPr id="462" name="円/楕円 461"/>
        <xdr:cNvSpPr/>
      </xdr:nvSpPr>
      <xdr:spPr>
        <a:xfrm>
          <a:off x="13462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65549</xdr:rowOff>
    </xdr:from>
    <xdr:ext cx="762000" cy="259045"/>
    <xdr:sp macro="" textlink="">
      <xdr:nvSpPr>
        <xdr:cNvPr id="463" name="テキスト ボックス 462"/>
        <xdr:cNvSpPr txBox="1"/>
      </xdr:nvSpPr>
      <xdr:spPr>
        <a:xfrm>
          <a:off x="13131800" y="26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54,860
54,642
299.69
31,589,428
29,935,021
1,532,620
17,927,317
34,722,810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合併により、類似団体と比較して過剰となった職員数や団塊世代の大量退職により高水準で推移してきた人件費も、老人ホームや公立保育所の民営化、組織機構の見直し等による職員削減策、また、時間外手当の削減等による給与抑制策の効果として、類似団体平均よりも良好な水準となった。</a:t>
          </a:r>
          <a:endParaRPr lang="ja-JP" altLang="ja-JP" sz="1400">
            <a:effectLst/>
          </a:endParaRPr>
        </a:p>
        <a:p>
          <a:pPr rtl="0"/>
          <a:r>
            <a:rPr lang="ja-JP" altLang="ja-JP" sz="1100" b="0" i="0" baseline="0">
              <a:solidFill>
                <a:schemeClr val="dk1"/>
              </a:solidFill>
              <a:effectLst/>
              <a:latin typeface="+mn-lt"/>
              <a:ea typeface="+mn-ea"/>
              <a:cs typeface="+mn-cs"/>
            </a:rPr>
            <a:t>　今後は、更なる人件費抑制のために、時代に即した給与水準、手当支給に努めるとともに、第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次定員適正化計画の確実な実行が求められる。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168910</xdr:rowOff>
    </xdr:to>
    <xdr:cxnSp macro="">
      <xdr:nvCxnSpPr>
        <xdr:cNvPr id="64" name="直線コネクタ 63"/>
        <xdr:cNvCxnSpPr/>
      </xdr:nvCxnSpPr>
      <xdr:spPr>
        <a:xfrm>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58420</xdr:rowOff>
    </xdr:to>
    <xdr:cxnSp macro="">
      <xdr:nvCxnSpPr>
        <xdr:cNvPr id="67" name="直線コネクタ 66"/>
        <xdr:cNvCxnSpPr/>
      </xdr:nvCxnSpPr>
      <xdr:spPr>
        <a:xfrm flipV="1">
          <a:off x="3098800" y="613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134620</xdr:rowOff>
    </xdr:to>
    <xdr:cxnSp macro="">
      <xdr:nvCxnSpPr>
        <xdr:cNvPr id="70" name="直線コネクタ 69"/>
        <xdr:cNvCxnSpPr/>
      </xdr:nvCxnSpPr>
      <xdr:spPr>
        <a:xfrm flipV="1">
          <a:off x="2209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134620</xdr:rowOff>
    </xdr:to>
    <xdr:cxnSp macro="">
      <xdr:nvCxnSpPr>
        <xdr:cNvPr id="73" name="直線コネクタ 72"/>
        <xdr:cNvCxnSpPr/>
      </xdr:nvCxnSpPr>
      <xdr:spPr>
        <a:xfrm>
          <a:off x="1320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7" name="テキスト ボックス 76"/>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3" name="円/楕円 82"/>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4"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5" name="円/楕円 84"/>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6" name="テキスト ボックス 85"/>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7" name="円/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89" name="円/楕円 88"/>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0" name="テキスト ボックス 89"/>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1" name="円/楕円 90"/>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2" name="テキスト ボックス 91"/>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正職員の採用抑制の代替措置として、</a:t>
          </a:r>
          <a:r>
            <a:rPr lang="ja-JP" altLang="en-US" sz="1100" b="0" i="0" baseline="0">
              <a:solidFill>
                <a:schemeClr val="dk1"/>
              </a:solidFill>
              <a:effectLst/>
              <a:latin typeface="+mn-lt"/>
              <a:ea typeface="+mn-ea"/>
              <a:cs typeface="+mn-cs"/>
            </a:rPr>
            <a:t>給食センター業務の民営化を行った</a:t>
          </a:r>
          <a:r>
            <a:rPr lang="ja-JP" altLang="ja-JP" sz="1100" b="0" i="0" baseline="0">
              <a:solidFill>
                <a:schemeClr val="dk1"/>
              </a:solidFill>
              <a:effectLst/>
              <a:latin typeface="+mn-lt"/>
              <a:ea typeface="+mn-ea"/>
              <a:cs typeface="+mn-cs"/>
            </a:rPr>
            <a:t>ことから、物件費の削減が進んでいない状況にある。</a:t>
          </a:r>
          <a:endParaRPr lang="ja-JP" altLang="ja-JP" sz="1400">
            <a:effectLst/>
          </a:endParaRPr>
        </a:p>
        <a:p>
          <a:pPr rtl="0"/>
          <a:r>
            <a:rPr lang="ja-JP" altLang="ja-JP" sz="1100" b="0" i="0" baseline="0">
              <a:solidFill>
                <a:schemeClr val="dk1"/>
              </a:solidFill>
              <a:effectLst/>
              <a:latin typeface="+mn-lt"/>
              <a:ea typeface="+mn-ea"/>
              <a:cs typeface="+mn-cs"/>
            </a:rPr>
            <a:t>　今後は、施設に係るものについては、公共施設再編整備計画に基づく民間譲渡等を推進すると同時に、省エネ、節電対策による光熱水費の抑制等により管理コストの縮減に努める。また、公用車の適正配置や最小限の臨時職員任用、電子化を推進した印刷・消耗品費の削減など、あらゆる消費的経費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16</xdr:row>
      <xdr:rowOff>88900</xdr:rowOff>
    </xdr:to>
    <xdr:cxnSp macro="">
      <xdr:nvCxnSpPr>
        <xdr:cNvPr id="125" name="直線コネクタ 124"/>
        <xdr:cNvCxnSpPr/>
      </xdr:nvCxnSpPr>
      <xdr:spPr>
        <a:xfrm>
          <a:off x="15671800" y="2816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73660</xdr:rowOff>
    </xdr:from>
    <xdr:to>
      <xdr:col>22</xdr:col>
      <xdr:colOff>565150</xdr:colOff>
      <xdr:row>16</xdr:row>
      <xdr:rowOff>81280</xdr:rowOff>
    </xdr:to>
    <xdr:cxnSp macro="">
      <xdr:nvCxnSpPr>
        <xdr:cNvPr id="128" name="直線コネクタ 127"/>
        <xdr:cNvCxnSpPr/>
      </xdr:nvCxnSpPr>
      <xdr:spPr>
        <a:xfrm flipV="1">
          <a:off x="14782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81280</xdr:rowOff>
    </xdr:to>
    <xdr:cxnSp macro="">
      <xdr:nvCxnSpPr>
        <xdr:cNvPr id="131" name="直線コネクタ 130"/>
        <xdr:cNvCxnSpPr/>
      </xdr:nvCxnSpPr>
      <xdr:spPr>
        <a:xfrm>
          <a:off x="13893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27940</xdr:rowOff>
    </xdr:to>
    <xdr:cxnSp macro="">
      <xdr:nvCxnSpPr>
        <xdr:cNvPr id="134" name="直線コネクタ 133"/>
        <xdr:cNvCxnSpPr/>
      </xdr:nvCxnSpPr>
      <xdr:spPr>
        <a:xfrm flipV="1">
          <a:off x="13004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6" name="円/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1" name="テキスト ボックス 150"/>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3" name="テキスト ボックス 152"/>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全国平均を上回る高齢化率（</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33.4</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加え、子ども医療費助成事業の対象者拡充等により、</a:t>
          </a:r>
          <a:r>
            <a:rPr lang="ja-JP" altLang="ja-JP" sz="1100" b="0" i="0" baseline="0">
              <a:solidFill>
                <a:schemeClr val="dk1"/>
              </a:solidFill>
              <a:effectLst/>
              <a:latin typeface="+mn-lt"/>
              <a:ea typeface="+mn-ea"/>
              <a:cs typeface="+mn-cs"/>
            </a:rPr>
            <a:t>社会保障関係経費は増加傾向にある。</a:t>
          </a:r>
          <a:endParaRPr lang="ja-JP" altLang="ja-JP" sz="1400">
            <a:effectLst/>
          </a:endParaRPr>
        </a:p>
        <a:p>
          <a:pPr rtl="0"/>
          <a:r>
            <a:rPr lang="ja-JP" altLang="ja-JP" sz="1100" b="0" i="0" baseline="0">
              <a:solidFill>
                <a:schemeClr val="dk1"/>
              </a:solidFill>
              <a:effectLst/>
              <a:latin typeface="+mn-lt"/>
              <a:ea typeface="+mn-ea"/>
              <a:cs typeface="+mn-cs"/>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31750</xdr:rowOff>
    </xdr:to>
    <xdr:cxnSp macro="">
      <xdr:nvCxnSpPr>
        <xdr:cNvPr id="186" name="直線コネクタ 185"/>
        <xdr:cNvCxnSpPr/>
      </xdr:nvCxnSpPr>
      <xdr:spPr>
        <a:xfrm>
          <a:off x="3987800" y="9431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1270</xdr:rowOff>
    </xdr:to>
    <xdr:cxnSp macro="">
      <xdr:nvCxnSpPr>
        <xdr:cNvPr id="189" name="直線コネクタ 188"/>
        <xdr:cNvCxnSpPr/>
      </xdr:nvCxnSpPr>
      <xdr:spPr>
        <a:xfrm>
          <a:off x="3098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119380</xdr:rowOff>
    </xdr:from>
    <xdr:to>
      <xdr:col>4</xdr:col>
      <xdr:colOff>346075</xdr:colOff>
      <xdr:row>55</xdr:row>
      <xdr:rowOff>1270</xdr:rowOff>
    </xdr:to>
    <xdr:cxnSp macro="">
      <xdr:nvCxnSpPr>
        <xdr:cNvPr id="192" name="直線コネクタ 191"/>
        <xdr:cNvCxnSpPr/>
      </xdr:nvCxnSpPr>
      <xdr:spPr>
        <a:xfrm>
          <a:off x="2209800" y="937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73660</xdr:rowOff>
    </xdr:from>
    <xdr:to>
      <xdr:col>3</xdr:col>
      <xdr:colOff>142875</xdr:colOff>
      <xdr:row>54</xdr:row>
      <xdr:rowOff>119380</xdr:rowOff>
    </xdr:to>
    <xdr:cxnSp macro="">
      <xdr:nvCxnSpPr>
        <xdr:cNvPr id="195" name="直線コネクタ 194"/>
        <xdr:cNvCxnSpPr/>
      </xdr:nvCxnSpPr>
      <xdr:spPr>
        <a:xfrm>
          <a:off x="1320800" y="9331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198" name="フローチャート : 判断 197"/>
        <xdr:cNvSpPr/>
      </xdr:nvSpPr>
      <xdr:spPr>
        <a:xfrm>
          <a:off x="1270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20337</xdr:rowOff>
    </xdr:from>
    <xdr:ext cx="762000" cy="259045"/>
    <xdr:sp macro="" textlink="">
      <xdr:nvSpPr>
        <xdr:cNvPr id="199" name="テキスト ボックス 198"/>
        <xdr:cNvSpPr txBox="1"/>
      </xdr:nvSpPr>
      <xdr:spPr>
        <a:xfrm>
          <a:off x="939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7" name="円/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9" name="円/楕円 208"/>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36847</xdr:rowOff>
    </xdr:from>
    <xdr:ext cx="762000" cy="259045"/>
    <xdr:sp macro="" textlink="">
      <xdr:nvSpPr>
        <xdr:cNvPr id="210" name="テキスト ボックス 209"/>
        <xdr:cNvSpPr txBox="1"/>
      </xdr:nvSpPr>
      <xdr:spPr>
        <a:xfrm>
          <a:off x="2717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68580</xdr:rowOff>
    </xdr:from>
    <xdr:to>
      <xdr:col>3</xdr:col>
      <xdr:colOff>193675</xdr:colOff>
      <xdr:row>54</xdr:row>
      <xdr:rowOff>170180</xdr:rowOff>
    </xdr:to>
    <xdr:sp macro="" textlink="">
      <xdr:nvSpPr>
        <xdr:cNvPr id="211" name="円/楕円 210"/>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8907</xdr:rowOff>
    </xdr:from>
    <xdr:ext cx="762000" cy="259045"/>
    <xdr:sp macro="" textlink="">
      <xdr:nvSpPr>
        <xdr:cNvPr id="212" name="テキスト ボックス 211"/>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22860</xdr:rowOff>
    </xdr:from>
    <xdr:to>
      <xdr:col>1</xdr:col>
      <xdr:colOff>676275</xdr:colOff>
      <xdr:row>54</xdr:row>
      <xdr:rowOff>124460</xdr:rowOff>
    </xdr:to>
    <xdr:sp macro="" textlink="">
      <xdr:nvSpPr>
        <xdr:cNvPr id="213" name="円/楕円 212"/>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109237</xdr:rowOff>
    </xdr:from>
    <xdr:ext cx="762000" cy="259045"/>
    <xdr:sp macro="" textlink="">
      <xdr:nvSpPr>
        <xdr:cNvPr id="214" name="テキスト ボックス 213"/>
        <xdr:cNvSpPr txBox="1"/>
      </xdr:nvSpPr>
      <xdr:spPr>
        <a:xfrm>
          <a:off x="939800" y="936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維持補修費については、公共施設再編整備計画を前提とした長期的改修計画を策定し補修費等の抑制を図る。</a:t>
          </a:r>
          <a:endParaRPr lang="ja-JP" altLang="ja-JP" sz="1400">
            <a:effectLst/>
          </a:endParaRPr>
        </a:p>
        <a:p>
          <a:pPr rtl="0"/>
          <a:r>
            <a:rPr lang="ja-JP" altLang="ja-JP" sz="1100" b="0" i="0" baseline="0">
              <a:solidFill>
                <a:schemeClr val="dk1"/>
              </a:solidFill>
              <a:effectLst/>
              <a:latin typeface="+mn-lt"/>
              <a:ea typeface="+mn-ea"/>
              <a:cs typeface="+mn-cs"/>
            </a:rPr>
            <a:t>　繰出金については、特別会計において、事業の縮減、延長、廃止等による事業費の削減、平準化により、一般会計と歩調を合わせた経営の健全化、効率化に努め、特別会計の自主性、自立性を高めながら経営基盤の強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119380</xdr:rowOff>
    </xdr:to>
    <xdr:cxnSp macro="">
      <xdr:nvCxnSpPr>
        <xdr:cNvPr id="247" name="直線コネクタ 246"/>
        <xdr:cNvCxnSpPr/>
      </xdr:nvCxnSpPr>
      <xdr:spPr>
        <a:xfrm>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81280</xdr:rowOff>
    </xdr:to>
    <xdr:cxnSp macro="">
      <xdr:nvCxnSpPr>
        <xdr:cNvPr id="250" name="直線コネクタ 249"/>
        <xdr:cNvCxnSpPr/>
      </xdr:nvCxnSpPr>
      <xdr:spPr>
        <a:xfrm>
          <a:off x="14782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81280</xdr:rowOff>
    </xdr:to>
    <xdr:cxnSp macro="">
      <xdr:nvCxnSpPr>
        <xdr:cNvPr id="253" name="直線コネクタ 252"/>
        <xdr:cNvCxnSpPr/>
      </xdr:nvCxnSpPr>
      <xdr:spPr>
        <a:xfrm>
          <a:off x="13893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27940</xdr:rowOff>
    </xdr:to>
    <xdr:cxnSp macro="">
      <xdr:nvCxnSpPr>
        <xdr:cNvPr id="256" name="直線コネクタ 255"/>
        <xdr:cNvCxnSpPr/>
      </xdr:nvCxnSpPr>
      <xdr:spPr>
        <a:xfrm>
          <a:off x="13004800" y="9568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6" name="円/楕円 265"/>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7"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8" name="円/楕円 267"/>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9" name="テキスト ボックス 268"/>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0" name="円/楕円 269"/>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1" name="テキスト ボックス 270"/>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2" name="円/楕円 271"/>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3" name="テキスト ボックス 272"/>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4" name="円/楕円 273"/>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5" name="テキスト ボックス 274"/>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公営事業（</a:t>
          </a:r>
          <a:r>
            <a:rPr lang="ja-JP" altLang="en-US" sz="1100" b="0" i="0" baseline="0">
              <a:solidFill>
                <a:schemeClr val="dk1"/>
              </a:solidFill>
              <a:effectLst/>
              <a:latin typeface="+mn-lt"/>
              <a:ea typeface="+mn-ea"/>
              <a:cs typeface="+mn-cs"/>
            </a:rPr>
            <a:t>病院</a:t>
          </a:r>
          <a:r>
            <a:rPr lang="ja-JP" altLang="ja-JP" sz="1100" b="0" i="0" baseline="0">
              <a:solidFill>
                <a:schemeClr val="dk1"/>
              </a:solidFill>
              <a:effectLst/>
              <a:latin typeface="+mn-lt"/>
              <a:ea typeface="+mn-ea"/>
              <a:cs typeface="+mn-cs"/>
            </a:rPr>
            <a:t>事業）への繰出しの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、及び地方バス助成費の増、多面的支払事業の開始等</a:t>
          </a:r>
          <a:r>
            <a:rPr lang="ja-JP" altLang="ja-JP" sz="1100" b="0" i="0" baseline="0">
              <a:solidFill>
                <a:schemeClr val="dk1"/>
              </a:solidFill>
              <a:effectLst/>
              <a:latin typeface="+mn-lt"/>
              <a:ea typeface="+mn-ea"/>
              <a:cs typeface="+mn-cs"/>
            </a:rPr>
            <a:t>により、前年度より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し、類似団体平均より高い水準にある。</a:t>
          </a:r>
          <a:endParaRPr lang="ja-JP" altLang="ja-JP" sz="1400">
            <a:effectLst/>
          </a:endParaRPr>
        </a:p>
        <a:p>
          <a:pPr rtl="0"/>
          <a:r>
            <a:rPr lang="ja-JP" altLang="ja-JP" sz="1100" b="0" i="0" baseline="0">
              <a:solidFill>
                <a:schemeClr val="dk1"/>
              </a:solidFill>
              <a:effectLst/>
              <a:latin typeface="+mn-lt"/>
              <a:ea typeface="+mn-ea"/>
              <a:cs typeface="+mn-cs"/>
            </a:rPr>
            <a:t>　公営企業への繰出しについては、各会計が策定する経営健全化計画の実施により、一般会計からの繰入に頼らない経営を推進する。</a:t>
          </a:r>
          <a:endParaRPr lang="ja-JP" altLang="ja-JP" sz="1400">
            <a:effectLst/>
          </a:endParaRPr>
        </a:p>
        <a:p>
          <a:pPr rtl="0"/>
          <a:r>
            <a:rPr lang="ja-JP" altLang="ja-JP" sz="1100" b="0" i="0" baseline="0">
              <a:solidFill>
                <a:schemeClr val="dk1"/>
              </a:solidFill>
              <a:effectLst/>
              <a:latin typeface="+mn-lt"/>
              <a:ea typeface="+mn-ea"/>
              <a:cs typeface="+mn-cs"/>
            </a:rPr>
            <a:t>　また、各種団体への補助金については、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に策定した「補助金ガイドライン」に基づき、団体の自立化を促進しながら徹底した見直しを図っていく。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154432</xdr:rowOff>
    </xdr:to>
    <xdr:cxnSp macro="">
      <xdr:nvCxnSpPr>
        <xdr:cNvPr id="305" name="直線コネクタ 304"/>
        <xdr:cNvCxnSpPr/>
      </xdr:nvCxnSpPr>
      <xdr:spPr>
        <a:xfrm>
          <a:off x="15671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154432</xdr:rowOff>
    </xdr:to>
    <xdr:cxnSp macro="">
      <xdr:nvCxnSpPr>
        <xdr:cNvPr id="308" name="直線コネクタ 307"/>
        <xdr:cNvCxnSpPr/>
      </xdr:nvCxnSpPr>
      <xdr:spPr>
        <a:xfrm flipV="1">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154432</xdr:rowOff>
    </xdr:to>
    <xdr:cxnSp macro="">
      <xdr:nvCxnSpPr>
        <xdr:cNvPr id="311" name="直線コネクタ 310"/>
        <xdr:cNvCxnSpPr/>
      </xdr:nvCxnSpPr>
      <xdr:spPr>
        <a:xfrm>
          <a:off x="13893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131572</xdr:rowOff>
    </xdr:to>
    <xdr:cxnSp macro="">
      <xdr:nvCxnSpPr>
        <xdr:cNvPr id="314" name="直線コネクタ 313"/>
        <xdr:cNvCxnSpPr/>
      </xdr:nvCxnSpPr>
      <xdr:spPr>
        <a:xfrm flipV="1">
          <a:off x="13004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4" name="円/楕円 323"/>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25"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6" name="円/楕円 32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7" name="テキスト ボックス 32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8" name="円/楕円 327"/>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9" name="テキスト ボックス 328"/>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0" name="円/楕円 329"/>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31" name="テキスト ボックス 33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2" name="円/楕円 331"/>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3" name="テキスト ボックス 332"/>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現在取り組んでいる主要事業（大型建設事業）の財源調達について、地方債を主要な財源としていることから、今後は一時的に増大することが見込まれる。</a:t>
          </a:r>
          <a:endParaRPr lang="ja-JP" altLang="ja-JP" sz="1400">
            <a:effectLst/>
          </a:endParaRPr>
        </a:p>
        <a:p>
          <a:pPr rtl="0"/>
          <a:r>
            <a:rPr lang="ja-JP" altLang="ja-JP" sz="1100" b="0" i="0" baseline="0">
              <a:solidFill>
                <a:schemeClr val="dk1"/>
              </a:solidFill>
              <a:effectLst/>
              <a:latin typeface="+mn-lt"/>
              <a:ea typeface="+mn-ea"/>
              <a:cs typeface="+mn-cs"/>
            </a:rPr>
            <a:t>　今後の財政状況を見据え、起債の種類、借入先、償還期間等の借入条件を適確に見極め、長期的視点に立った公債費の平準化を図るとともに、</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に策定した「第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次社会資本整備計画」に基づき、計画的な資本整備及び公債費の適正管理に努める。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62992</xdr:rowOff>
    </xdr:to>
    <xdr:cxnSp macro="">
      <xdr:nvCxnSpPr>
        <xdr:cNvPr id="363" name="直線コネクタ 362"/>
        <xdr:cNvCxnSpPr/>
      </xdr:nvCxnSpPr>
      <xdr:spPr>
        <a:xfrm flipV="1">
          <a:off x="3987800" y="134132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76708</xdr:rowOff>
    </xdr:to>
    <xdr:cxnSp macro="">
      <xdr:nvCxnSpPr>
        <xdr:cNvPr id="366" name="直線コネクタ 365"/>
        <xdr:cNvCxnSpPr/>
      </xdr:nvCxnSpPr>
      <xdr:spPr>
        <a:xfrm flipV="1">
          <a:off x="3098800" y="13436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76708</xdr:rowOff>
    </xdr:to>
    <xdr:cxnSp macro="">
      <xdr:nvCxnSpPr>
        <xdr:cNvPr id="369" name="直線コネクタ 368"/>
        <xdr:cNvCxnSpPr/>
      </xdr:nvCxnSpPr>
      <xdr:spPr>
        <a:xfrm>
          <a:off x="2209800" y="13431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58420</xdr:rowOff>
    </xdr:to>
    <xdr:cxnSp macro="">
      <xdr:nvCxnSpPr>
        <xdr:cNvPr id="372" name="直線コネクタ 371"/>
        <xdr:cNvCxnSpPr/>
      </xdr:nvCxnSpPr>
      <xdr:spPr>
        <a:xfrm>
          <a:off x="1320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5" name="フローチャート :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76" name="テキスト ボックス 37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2" name="円/楕円 381"/>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3"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84" name="円/楕円 383"/>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5" name="テキスト ボックス 384"/>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6" name="円/楕円 385"/>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7" name="テキスト ボックス 38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8" name="円/楕円 387"/>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89" name="テキスト ボックス 388"/>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0" name="円/楕円 389"/>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91" name="テキスト ボックス 390"/>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人件費の削減など義務的経費の抑制策を継続・推進するものの、性質上その額にも限界があるため、今後は物件費、補助費等を重点的に健全化策を推進していくものである。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xdr:rowOff>
    </xdr:from>
    <xdr:to>
      <xdr:col>24</xdr:col>
      <xdr:colOff>31750</xdr:colOff>
      <xdr:row>75</xdr:row>
      <xdr:rowOff>81280</xdr:rowOff>
    </xdr:to>
    <xdr:cxnSp macro="">
      <xdr:nvCxnSpPr>
        <xdr:cNvPr id="424" name="直線コネクタ 423"/>
        <xdr:cNvCxnSpPr/>
      </xdr:nvCxnSpPr>
      <xdr:spPr>
        <a:xfrm>
          <a:off x="15671800" y="128752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16510</xdr:rowOff>
    </xdr:from>
    <xdr:to>
      <xdr:col>22</xdr:col>
      <xdr:colOff>565150</xdr:colOff>
      <xdr:row>75</xdr:row>
      <xdr:rowOff>73660</xdr:rowOff>
    </xdr:to>
    <xdr:cxnSp macro="">
      <xdr:nvCxnSpPr>
        <xdr:cNvPr id="427" name="直線コネクタ 426"/>
        <xdr:cNvCxnSpPr/>
      </xdr:nvCxnSpPr>
      <xdr:spPr>
        <a:xfrm flipV="1">
          <a:off x="14782800" y="128752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130810</xdr:rowOff>
    </xdr:from>
    <xdr:to>
      <xdr:col>21</xdr:col>
      <xdr:colOff>361950</xdr:colOff>
      <xdr:row>75</xdr:row>
      <xdr:rowOff>73660</xdr:rowOff>
    </xdr:to>
    <xdr:cxnSp macro="">
      <xdr:nvCxnSpPr>
        <xdr:cNvPr id="430" name="直線コネクタ 429"/>
        <xdr:cNvCxnSpPr/>
      </xdr:nvCxnSpPr>
      <xdr:spPr>
        <a:xfrm>
          <a:off x="13893800" y="128181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107950</xdr:rowOff>
    </xdr:from>
    <xdr:to>
      <xdr:col>20</xdr:col>
      <xdr:colOff>158750</xdr:colOff>
      <xdr:row>74</xdr:row>
      <xdr:rowOff>130810</xdr:rowOff>
    </xdr:to>
    <xdr:cxnSp macro="">
      <xdr:nvCxnSpPr>
        <xdr:cNvPr id="433" name="直線コネクタ 432"/>
        <xdr:cNvCxnSpPr/>
      </xdr:nvCxnSpPr>
      <xdr:spPr>
        <a:xfrm>
          <a:off x="13004800" y="12795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36" name="フローチャート : 判断 435"/>
        <xdr:cNvSpPr/>
      </xdr:nvSpPr>
      <xdr:spPr>
        <a:xfrm>
          <a:off x="129540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104157</xdr:rowOff>
    </xdr:from>
    <xdr:ext cx="762000" cy="259045"/>
    <xdr:sp macro="" textlink="">
      <xdr:nvSpPr>
        <xdr:cNvPr id="437" name="テキスト ボックス 436"/>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30480</xdr:rowOff>
    </xdr:from>
    <xdr:to>
      <xdr:col>24</xdr:col>
      <xdr:colOff>82550</xdr:colOff>
      <xdr:row>75</xdr:row>
      <xdr:rowOff>132080</xdr:rowOff>
    </xdr:to>
    <xdr:sp macro="" textlink="">
      <xdr:nvSpPr>
        <xdr:cNvPr id="443" name="円/楕円 442"/>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47007</xdr:rowOff>
    </xdr:from>
    <xdr:ext cx="762000" cy="259045"/>
    <xdr:sp macro="" textlink="">
      <xdr:nvSpPr>
        <xdr:cNvPr id="444" name="公債費以外該当値テキスト"/>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137160</xdr:rowOff>
    </xdr:from>
    <xdr:to>
      <xdr:col>22</xdr:col>
      <xdr:colOff>615950</xdr:colOff>
      <xdr:row>75</xdr:row>
      <xdr:rowOff>67310</xdr:rowOff>
    </xdr:to>
    <xdr:sp macro="" textlink="">
      <xdr:nvSpPr>
        <xdr:cNvPr id="445" name="円/楕円 444"/>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77487</xdr:rowOff>
    </xdr:from>
    <xdr:ext cx="736600" cy="259045"/>
    <xdr:sp macro="" textlink="">
      <xdr:nvSpPr>
        <xdr:cNvPr id="446" name="テキスト ボックス 445"/>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22860</xdr:rowOff>
    </xdr:from>
    <xdr:to>
      <xdr:col>21</xdr:col>
      <xdr:colOff>412750</xdr:colOff>
      <xdr:row>75</xdr:row>
      <xdr:rowOff>124460</xdr:rowOff>
    </xdr:to>
    <xdr:sp macro="" textlink="">
      <xdr:nvSpPr>
        <xdr:cNvPr id="447" name="円/楕円 446"/>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134637</xdr:rowOff>
    </xdr:from>
    <xdr:ext cx="762000" cy="259045"/>
    <xdr:sp macro="" textlink="">
      <xdr:nvSpPr>
        <xdr:cNvPr id="448" name="テキスト ボックス 447"/>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80010</xdr:rowOff>
    </xdr:from>
    <xdr:to>
      <xdr:col>20</xdr:col>
      <xdr:colOff>209550</xdr:colOff>
      <xdr:row>75</xdr:row>
      <xdr:rowOff>10160</xdr:rowOff>
    </xdr:to>
    <xdr:sp macro="" textlink="">
      <xdr:nvSpPr>
        <xdr:cNvPr id="449" name="円/楕円 448"/>
        <xdr:cNvSpPr/>
      </xdr:nvSpPr>
      <xdr:spPr>
        <a:xfrm>
          <a:off x="13843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20337</xdr:rowOff>
    </xdr:from>
    <xdr:ext cx="762000" cy="259045"/>
    <xdr:sp macro="" textlink="">
      <xdr:nvSpPr>
        <xdr:cNvPr id="450" name="テキスト ボックス 449"/>
        <xdr:cNvSpPr txBox="1"/>
      </xdr:nvSpPr>
      <xdr:spPr>
        <a:xfrm>
          <a:off x="13512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57150</xdr:rowOff>
    </xdr:from>
    <xdr:to>
      <xdr:col>19</xdr:col>
      <xdr:colOff>6350</xdr:colOff>
      <xdr:row>74</xdr:row>
      <xdr:rowOff>158750</xdr:rowOff>
    </xdr:to>
    <xdr:sp macro="" textlink="">
      <xdr:nvSpPr>
        <xdr:cNvPr id="451" name="円/楕円 450"/>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143527</xdr:rowOff>
    </xdr:from>
    <xdr:ext cx="762000" cy="259045"/>
    <xdr:sp macro="" textlink="">
      <xdr:nvSpPr>
        <xdr:cNvPr id="452" name="テキスト ボックス 451"/>
        <xdr:cNvSpPr txBox="1"/>
      </xdr:nvSpPr>
      <xdr:spPr>
        <a:xfrm>
          <a:off x="12623800" y="128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熊本県山鹿市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147993</xdr:rowOff>
    </xdr:from>
    <xdr:to>
      <xdr:col>4</xdr:col>
      <xdr:colOff>1117600</xdr:colOff>
      <xdr:row>16</xdr:row>
      <xdr:rowOff>12907</xdr:rowOff>
    </xdr:to>
    <xdr:cxnSp macro="">
      <xdr:nvCxnSpPr>
        <xdr:cNvPr id="52" name="直線コネクタ 51"/>
        <xdr:cNvCxnSpPr/>
      </xdr:nvCxnSpPr>
      <xdr:spPr bwMode="auto">
        <a:xfrm flipV="1">
          <a:off x="5003800" y="2767368"/>
          <a:ext cx="647700" cy="3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144172</xdr:rowOff>
    </xdr:from>
    <xdr:to>
      <xdr:col>4</xdr:col>
      <xdr:colOff>469900</xdr:colOff>
      <xdr:row>16</xdr:row>
      <xdr:rowOff>12907</xdr:rowOff>
    </xdr:to>
    <xdr:cxnSp macro="">
      <xdr:nvCxnSpPr>
        <xdr:cNvPr id="55" name="直線コネクタ 54"/>
        <xdr:cNvCxnSpPr/>
      </xdr:nvCxnSpPr>
      <xdr:spPr bwMode="auto">
        <a:xfrm>
          <a:off x="4305300" y="2763547"/>
          <a:ext cx="698500" cy="40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58284</xdr:rowOff>
    </xdr:from>
    <xdr:to>
      <xdr:col>3</xdr:col>
      <xdr:colOff>904875</xdr:colOff>
      <xdr:row>15</xdr:row>
      <xdr:rowOff>144172</xdr:rowOff>
    </xdr:to>
    <xdr:cxnSp macro="">
      <xdr:nvCxnSpPr>
        <xdr:cNvPr id="58" name="直線コネクタ 57"/>
        <xdr:cNvCxnSpPr/>
      </xdr:nvCxnSpPr>
      <xdr:spPr bwMode="auto">
        <a:xfrm>
          <a:off x="3606800" y="2677659"/>
          <a:ext cx="698500" cy="8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58284</xdr:rowOff>
    </xdr:from>
    <xdr:to>
      <xdr:col>3</xdr:col>
      <xdr:colOff>206375</xdr:colOff>
      <xdr:row>15</xdr:row>
      <xdr:rowOff>63999</xdr:rowOff>
    </xdr:to>
    <xdr:cxnSp macro="">
      <xdr:nvCxnSpPr>
        <xdr:cNvPr id="61" name="直線コネクタ 60"/>
        <xdr:cNvCxnSpPr/>
      </xdr:nvCxnSpPr>
      <xdr:spPr bwMode="auto">
        <a:xfrm flipV="1">
          <a:off x="2908300" y="2677659"/>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6733</xdr:rowOff>
    </xdr:from>
    <xdr:to>
      <xdr:col>2</xdr:col>
      <xdr:colOff>692150</xdr:colOff>
      <xdr:row>16</xdr:row>
      <xdr:rowOff>108333</xdr:rowOff>
    </xdr:to>
    <xdr:sp macro="" textlink="">
      <xdr:nvSpPr>
        <xdr:cNvPr id="64" name="フローチャート : 判断 63"/>
        <xdr:cNvSpPr/>
      </xdr:nvSpPr>
      <xdr:spPr bwMode="auto">
        <a:xfrm>
          <a:off x="28575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93110</xdr:rowOff>
    </xdr:from>
    <xdr:ext cx="762000" cy="259045"/>
    <xdr:sp macro="" textlink="">
      <xdr:nvSpPr>
        <xdr:cNvPr id="65" name="テキスト ボックス 64"/>
        <xdr:cNvSpPr txBox="1"/>
      </xdr:nvSpPr>
      <xdr:spPr>
        <a:xfrm>
          <a:off x="2527300" y="288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97193</xdr:rowOff>
    </xdr:from>
    <xdr:to>
      <xdr:col>5</xdr:col>
      <xdr:colOff>34925</xdr:colOff>
      <xdr:row>16</xdr:row>
      <xdr:rowOff>27343</xdr:rowOff>
    </xdr:to>
    <xdr:sp macro="" textlink="">
      <xdr:nvSpPr>
        <xdr:cNvPr id="71" name="円/楕円 70"/>
        <xdr:cNvSpPr/>
      </xdr:nvSpPr>
      <xdr:spPr bwMode="auto">
        <a:xfrm>
          <a:off x="5600700" y="271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113720</xdr:rowOff>
    </xdr:from>
    <xdr:ext cx="762000" cy="259045"/>
    <xdr:sp macro="" textlink="">
      <xdr:nvSpPr>
        <xdr:cNvPr id="72" name="人口1人当たり決算額の推移該当値テキスト130"/>
        <xdr:cNvSpPr txBox="1"/>
      </xdr:nvSpPr>
      <xdr:spPr>
        <a:xfrm>
          <a:off x="5740400" y="25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91,631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133557</xdr:rowOff>
    </xdr:from>
    <xdr:to>
      <xdr:col>4</xdr:col>
      <xdr:colOff>520700</xdr:colOff>
      <xdr:row>16</xdr:row>
      <xdr:rowOff>63707</xdr:rowOff>
    </xdr:to>
    <xdr:sp macro="" textlink="">
      <xdr:nvSpPr>
        <xdr:cNvPr id="73" name="円/楕円 72"/>
        <xdr:cNvSpPr/>
      </xdr:nvSpPr>
      <xdr:spPr bwMode="auto">
        <a:xfrm>
          <a:off x="4953000" y="275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73884</xdr:rowOff>
    </xdr:from>
    <xdr:ext cx="736600" cy="259045"/>
    <xdr:sp macro="" textlink="">
      <xdr:nvSpPr>
        <xdr:cNvPr id="74" name="テキスト ボックス 73"/>
        <xdr:cNvSpPr txBox="1"/>
      </xdr:nvSpPr>
      <xdr:spPr>
        <a:xfrm>
          <a:off x="4622800" y="252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93372</xdr:rowOff>
    </xdr:from>
    <xdr:to>
      <xdr:col>3</xdr:col>
      <xdr:colOff>955675</xdr:colOff>
      <xdr:row>16</xdr:row>
      <xdr:rowOff>23522</xdr:rowOff>
    </xdr:to>
    <xdr:sp macro="" textlink="">
      <xdr:nvSpPr>
        <xdr:cNvPr id="75" name="円/楕円 74"/>
        <xdr:cNvSpPr/>
      </xdr:nvSpPr>
      <xdr:spPr bwMode="auto">
        <a:xfrm>
          <a:off x="4254500" y="271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33699</xdr:rowOff>
    </xdr:from>
    <xdr:ext cx="762000" cy="259045"/>
    <xdr:sp macro="" textlink="">
      <xdr:nvSpPr>
        <xdr:cNvPr id="76" name="テキスト ボックス 75"/>
        <xdr:cNvSpPr txBox="1"/>
      </xdr:nvSpPr>
      <xdr:spPr>
        <a:xfrm>
          <a:off x="3924300" y="248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91,865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7484</xdr:rowOff>
    </xdr:from>
    <xdr:to>
      <xdr:col>3</xdr:col>
      <xdr:colOff>257175</xdr:colOff>
      <xdr:row>15</xdr:row>
      <xdr:rowOff>109084</xdr:rowOff>
    </xdr:to>
    <xdr:sp macro="" textlink="">
      <xdr:nvSpPr>
        <xdr:cNvPr id="77" name="円/楕円 76"/>
        <xdr:cNvSpPr/>
      </xdr:nvSpPr>
      <xdr:spPr bwMode="auto">
        <a:xfrm>
          <a:off x="3556000" y="262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119261</xdr:rowOff>
    </xdr:from>
    <xdr:ext cx="762000" cy="259045"/>
    <xdr:sp macro="" textlink="">
      <xdr:nvSpPr>
        <xdr:cNvPr id="78" name="テキスト ボックス 77"/>
        <xdr:cNvSpPr txBox="1"/>
      </xdr:nvSpPr>
      <xdr:spPr>
        <a:xfrm>
          <a:off x="3225800" y="23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13199</xdr:rowOff>
    </xdr:from>
    <xdr:to>
      <xdr:col>2</xdr:col>
      <xdr:colOff>692150</xdr:colOff>
      <xdr:row>15</xdr:row>
      <xdr:rowOff>114799</xdr:rowOff>
    </xdr:to>
    <xdr:sp macro="" textlink="">
      <xdr:nvSpPr>
        <xdr:cNvPr id="79" name="円/楕円 78"/>
        <xdr:cNvSpPr/>
      </xdr:nvSpPr>
      <xdr:spPr bwMode="auto">
        <a:xfrm>
          <a:off x="2857500" y="263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124976</xdr:rowOff>
    </xdr:from>
    <xdr:ext cx="762000" cy="259045"/>
    <xdr:sp macro="" textlink="">
      <xdr:nvSpPr>
        <xdr:cNvPr id="80" name="テキスト ボックス 79"/>
        <xdr:cNvSpPr txBox="1"/>
      </xdr:nvSpPr>
      <xdr:spPr>
        <a:xfrm>
          <a:off x="2527300" y="240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54610</xdr:rowOff>
    </xdr:from>
    <xdr:to>
      <xdr:col>4</xdr:col>
      <xdr:colOff>1117600</xdr:colOff>
      <xdr:row>35</xdr:row>
      <xdr:rowOff>204153</xdr:rowOff>
    </xdr:to>
    <xdr:cxnSp macro="">
      <xdr:nvCxnSpPr>
        <xdr:cNvPr id="113" name="直線コネクタ 112"/>
        <xdr:cNvCxnSpPr/>
      </xdr:nvCxnSpPr>
      <xdr:spPr bwMode="auto">
        <a:xfrm>
          <a:off x="5003800" y="6664960"/>
          <a:ext cx="647700" cy="149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188929</xdr:rowOff>
    </xdr:from>
    <xdr:ext cx="762000" cy="259045"/>
    <xdr:sp macro="" textlink="">
      <xdr:nvSpPr>
        <xdr:cNvPr id="114" name="人口1人当たり決算額の推移平均値テキスト445"/>
        <xdr:cNvSpPr txBox="1"/>
      </xdr:nvSpPr>
      <xdr:spPr>
        <a:xfrm>
          <a:off x="5740400" y="6799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17272</xdr:rowOff>
    </xdr:from>
    <xdr:to>
      <xdr:col>4</xdr:col>
      <xdr:colOff>469900</xdr:colOff>
      <xdr:row>35</xdr:row>
      <xdr:rowOff>54610</xdr:rowOff>
    </xdr:to>
    <xdr:cxnSp macro="">
      <xdr:nvCxnSpPr>
        <xdr:cNvPr id="116" name="直線コネクタ 115"/>
        <xdr:cNvCxnSpPr/>
      </xdr:nvCxnSpPr>
      <xdr:spPr bwMode="auto">
        <a:xfrm>
          <a:off x="4305300" y="6627622"/>
          <a:ext cx="6985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333902</xdr:rowOff>
    </xdr:from>
    <xdr:to>
      <xdr:col>3</xdr:col>
      <xdr:colOff>904875</xdr:colOff>
      <xdr:row>35</xdr:row>
      <xdr:rowOff>17272</xdr:rowOff>
    </xdr:to>
    <xdr:cxnSp macro="">
      <xdr:nvCxnSpPr>
        <xdr:cNvPr id="119" name="直線コネクタ 118"/>
        <xdr:cNvCxnSpPr/>
      </xdr:nvCxnSpPr>
      <xdr:spPr bwMode="auto">
        <a:xfrm>
          <a:off x="3606800" y="6601352"/>
          <a:ext cx="698500" cy="2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303403</xdr:rowOff>
    </xdr:from>
    <xdr:to>
      <xdr:col>3</xdr:col>
      <xdr:colOff>206375</xdr:colOff>
      <xdr:row>34</xdr:row>
      <xdr:rowOff>333902</xdr:rowOff>
    </xdr:to>
    <xdr:cxnSp macro="">
      <xdr:nvCxnSpPr>
        <xdr:cNvPr id="122" name="直線コネクタ 121"/>
        <xdr:cNvCxnSpPr/>
      </xdr:nvCxnSpPr>
      <xdr:spPr bwMode="auto">
        <a:xfrm>
          <a:off x="2908300" y="6570853"/>
          <a:ext cx="698500" cy="3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25" name="フローチャート : 判断 124"/>
        <xdr:cNvSpPr/>
      </xdr:nvSpPr>
      <xdr:spPr bwMode="auto">
        <a:xfrm>
          <a:off x="2857500" y="6542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18921</xdr:rowOff>
    </xdr:from>
    <xdr:ext cx="762000" cy="259045"/>
    <xdr:sp macro="" textlink="">
      <xdr:nvSpPr>
        <xdr:cNvPr id="126" name="テキスト ボックス 125"/>
        <xdr:cNvSpPr txBox="1"/>
      </xdr:nvSpPr>
      <xdr:spPr>
        <a:xfrm>
          <a:off x="2527300" y="66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153353</xdr:rowOff>
    </xdr:from>
    <xdr:to>
      <xdr:col>5</xdr:col>
      <xdr:colOff>34925</xdr:colOff>
      <xdr:row>35</xdr:row>
      <xdr:rowOff>254953</xdr:rowOff>
    </xdr:to>
    <xdr:sp macro="" textlink="">
      <xdr:nvSpPr>
        <xdr:cNvPr id="132" name="円/楕円 131"/>
        <xdr:cNvSpPr/>
      </xdr:nvSpPr>
      <xdr:spPr bwMode="auto">
        <a:xfrm>
          <a:off x="5600700" y="676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341330</xdr:rowOff>
    </xdr:from>
    <xdr:ext cx="762000" cy="259045"/>
    <xdr:sp macro="" textlink="">
      <xdr:nvSpPr>
        <xdr:cNvPr id="133" name="人口1人当たり決算額の推移該当値テキスト445"/>
        <xdr:cNvSpPr txBox="1"/>
      </xdr:nvSpPr>
      <xdr:spPr>
        <a:xfrm>
          <a:off x="5740400" y="66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3810</xdr:rowOff>
    </xdr:from>
    <xdr:to>
      <xdr:col>4</xdr:col>
      <xdr:colOff>520700</xdr:colOff>
      <xdr:row>35</xdr:row>
      <xdr:rowOff>105410</xdr:rowOff>
    </xdr:to>
    <xdr:sp macro="" textlink="">
      <xdr:nvSpPr>
        <xdr:cNvPr id="134" name="円/楕円 133"/>
        <xdr:cNvSpPr/>
      </xdr:nvSpPr>
      <xdr:spPr bwMode="auto">
        <a:xfrm>
          <a:off x="4953000" y="661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115587</xdr:rowOff>
    </xdr:from>
    <xdr:ext cx="736600" cy="259045"/>
    <xdr:sp macro="" textlink="">
      <xdr:nvSpPr>
        <xdr:cNvPr id="135" name="テキスト ボックス 134"/>
        <xdr:cNvSpPr txBox="1"/>
      </xdr:nvSpPr>
      <xdr:spPr>
        <a:xfrm>
          <a:off x="4622800" y="638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309372</xdr:rowOff>
    </xdr:from>
    <xdr:to>
      <xdr:col>3</xdr:col>
      <xdr:colOff>955675</xdr:colOff>
      <xdr:row>35</xdr:row>
      <xdr:rowOff>68072</xdr:rowOff>
    </xdr:to>
    <xdr:sp macro="" textlink="">
      <xdr:nvSpPr>
        <xdr:cNvPr id="136" name="円/楕円 135"/>
        <xdr:cNvSpPr/>
      </xdr:nvSpPr>
      <xdr:spPr bwMode="auto">
        <a:xfrm>
          <a:off x="4254500" y="657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78249</xdr:rowOff>
    </xdr:from>
    <xdr:ext cx="762000" cy="259045"/>
    <xdr:sp macro="" textlink="">
      <xdr:nvSpPr>
        <xdr:cNvPr id="137" name="テキスト ボックス 136"/>
        <xdr:cNvSpPr txBox="1"/>
      </xdr:nvSpPr>
      <xdr:spPr>
        <a:xfrm>
          <a:off x="3924300" y="634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283102</xdr:rowOff>
    </xdr:from>
    <xdr:to>
      <xdr:col>3</xdr:col>
      <xdr:colOff>257175</xdr:colOff>
      <xdr:row>35</xdr:row>
      <xdr:rowOff>41802</xdr:rowOff>
    </xdr:to>
    <xdr:sp macro="" textlink="">
      <xdr:nvSpPr>
        <xdr:cNvPr id="138" name="円/楕円 137"/>
        <xdr:cNvSpPr/>
      </xdr:nvSpPr>
      <xdr:spPr bwMode="auto">
        <a:xfrm>
          <a:off x="3556000" y="655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51979</xdr:rowOff>
    </xdr:from>
    <xdr:ext cx="762000" cy="259045"/>
    <xdr:sp macro="" textlink="">
      <xdr:nvSpPr>
        <xdr:cNvPr id="139" name="テキスト ボックス 138"/>
        <xdr:cNvSpPr txBox="1"/>
      </xdr:nvSpPr>
      <xdr:spPr>
        <a:xfrm>
          <a:off x="3225800" y="63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252603</xdr:rowOff>
    </xdr:from>
    <xdr:to>
      <xdr:col>2</xdr:col>
      <xdr:colOff>692150</xdr:colOff>
      <xdr:row>35</xdr:row>
      <xdr:rowOff>11303</xdr:rowOff>
    </xdr:to>
    <xdr:sp macro="" textlink="">
      <xdr:nvSpPr>
        <xdr:cNvPr id="140" name="円/楕円 139"/>
        <xdr:cNvSpPr/>
      </xdr:nvSpPr>
      <xdr:spPr bwMode="auto">
        <a:xfrm>
          <a:off x="2857500" y="652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21480</xdr:rowOff>
    </xdr:from>
    <xdr:ext cx="762000" cy="259045"/>
    <xdr:sp macro="" textlink="">
      <xdr:nvSpPr>
        <xdr:cNvPr id="141" name="テキスト ボックス 140"/>
        <xdr:cNvSpPr txBox="1"/>
      </xdr:nvSpPr>
      <xdr:spPr>
        <a:xfrm>
          <a:off x="2527300" y="628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050">
              <a:solidFill>
                <a:schemeClr val="dk1"/>
              </a:solidFill>
              <a:effectLst/>
              <a:latin typeface="+mn-lt"/>
              <a:ea typeface="+mn-ea"/>
              <a:cs typeface="+mn-cs"/>
            </a:rPr>
            <a:t>実質収支については、決算規模及び標準財政規模から見て、概ね適正水準で推移している。</a:t>
          </a:r>
          <a:endParaRPr lang="ja-JP" altLang="ja-JP" sz="1050">
            <a:effectLst/>
          </a:endParaRPr>
        </a:p>
        <a:p>
          <a:r>
            <a:rPr kumimoji="1" lang="ja-JP" altLang="ja-JP" sz="1050">
              <a:solidFill>
                <a:schemeClr val="dk1"/>
              </a:solidFill>
              <a:effectLst/>
              <a:latin typeface="+mn-lt"/>
              <a:ea typeface="+mn-ea"/>
              <a:cs typeface="+mn-cs"/>
            </a:rPr>
            <a:t>実質単年度収支は、新庁舎移転・市民交流センター開館に伴う施設備品の購入などの影響により、一般財源所要額が増加したことに伴い、平成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年度は、赤字となったものである。</a:t>
          </a:r>
          <a:endParaRPr lang="ja-JP" altLang="ja-JP" sz="1050">
            <a:effectLst/>
          </a:endParaRPr>
        </a:p>
        <a:p>
          <a:r>
            <a:rPr kumimoji="1" lang="ja-JP" altLang="ja-JP" sz="1050">
              <a:solidFill>
                <a:schemeClr val="dk1"/>
              </a:solidFill>
              <a:effectLst/>
              <a:latin typeface="+mn-lt"/>
              <a:ea typeface="+mn-ea"/>
              <a:cs typeface="+mn-cs"/>
            </a:rPr>
            <a:t>財政調整基金については、後年度予想される一般財源の減少（交付税の算定特例終了、生産年齢人口減少に起因する税収等の減少など）への補填策として、一定期間の取崩しは、やむを得えず、平成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年度は</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億円の取崩しをしている。しかしながら、市有財産の積極的な売払い等により、約</a:t>
          </a:r>
          <a:r>
            <a:rPr kumimoji="1" lang="en-US" altLang="ja-JP" sz="1050">
              <a:solidFill>
                <a:schemeClr val="dk1"/>
              </a:solidFill>
              <a:effectLst/>
              <a:latin typeface="+mn-lt"/>
              <a:ea typeface="+mn-ea"/>
              <a:cs typeface="+mn-cs"/>
            </a:rPr>
            <a:t>3,544</a:t>
          </a:r>
          <a:r>
            <a:rPr kumimoji="1" lang="ja-JP" altLang="ja-JP" sz="1050">
              <a:solidFill>
                <a:schemeClr val="dk1"/>
              </a:solidFill>
              <a:effectLst/>
              <a:latin typeface="+mn-lt"/>
              <a:ea typeface="+mn-ea"/>
              <a:cs typeface="+mn-cs"/>
            </a:rPr>
            <a:t>万円積み立てた結果、平成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年度末で</a:t>
          </a:r>
          <a:r>
            <a:rPr kumimoji="1" lang="en-US" altLang="ja-JP" sz="1050">
              <a:solidFill>
                <a:schemeClr val="dk1"/>
              </a:solidFill>
              <a:effectLst/>
              <a:latin typeface="+mn-lt"/>
              <a:ea typeface="+mn-ea"/>
              <a:cs typeface="+mn-cs"/>
            </a:rPr>
            <a:t>56</a:t>
          </a:r>
          <a:r>
            <a:rPr kumimoji="1" lang="ja-JP" altLang="ja-JP" sz="1050">
              <a:solidFill>
                <a:schemeClr val="dk1"/>
              </a:solidFill>
              <a:effectLst/>
              <a:latin typeface="+mn-lt"/>
              <a:ea typeface="+mn-ea"/>
              <a:cs typeface="+mn-cs"/>
            </a:rPr>
            <a:t>億円余りの残高となっており、標準財政規模から見ると、概ね適正水準を確保している。</a:t>
          </a:r>
          <a:endParaRPr lang="ja-JP" altLang="ja-JP" sz="1050">
            <a:effectLst/>
          </a:endParaRPr>
        </a:p>
        <a:p>
          <a:r>
            <a:rPr kumimoji="1" lang="ja-JP" altLang="ja-JP" sz="1050">
              <a:solidFill>
                <a:schemeClr val="dk1"/>
              </a:solidFill>
              <a:effectLst/>
              <a:latin typeface="+mn-lt"/>
              <a:ea typeface="+mn-ea"/>
              <a:cs typeface="+mn-cs"/>
            </a:rPr>
            <a:t>　今後も、社会経済情勢の変化や国の制度改革の動向を的確に捉えた財政運営に心掛け、環境変化に柔軟に対応できる強固な財政基盤を確立する。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年度については、全会計において黒字決算となっているため、連結実質赤字比率はマイナスとなっている。しかしながら、病院事業会計においては、平成</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年度以降に生じた資金不足により、累積欠損金を約</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3,392</a:t>
          </a:r>
          <a:r>
            <a:rPr kumimoji="1" lang="ja-JP" altLang="ja-JP" sz="1400">
              <a:solidFill>
                <a:schemeClr val="dk1"/>
              </a:solidFill>
              <a:effectLst/>
              <a:latin typeface="+mn-lt"/>
              <a:ea typeface="+mn-ea"/>
              <a:cs typeface="+mn-cs"/>
            </a:rPr>
            <a:t>万円抱えている。</a:t>
          </a:r>
          <a:endParaRPr lang="ja-JP" altLang="ja-JP" sz="1400">
            <a:effectLst/>
          </a:endParaRPr>
        </a:p>
        <a:p>
          <a:r>
            <a:rPr kumimoji="1" lang="ja-JP" altLang="ja-JP" sz="1400">
              <a:solidFill>
                <a:schemeClr val="dk1"/>
              </a:solidFill>
              <a:effectLst/>
              <a:latin typeface="+mn-lt"/>
              <a:ea typeface="+mn-ea"/>
              <a:cs typeface="+mn-cs"/>
            </a:rPr>
            <a:t>　このことから、病院事業会計においては、経営健全化を定着させるとともに、市民の安全安心、地域医療提供体制の確保に取り組む。</a:t>
          </a:r>
          <a:endParaRPr lang="ja-JP" altLang="ja-JP" sz="1400">
            <a:effectLst/>
          </a:endParaRPr>
        </a:p>
        <a:p>
          <a:r>
            <a:rPr kumimoji="1" lang="ja-JP" altLang="ja-JP" sz="1400">
              <a:solidFill>
                <a:schemeClr val="dk1"/>
              </a:solidFill>
              <a:effectLst/>
              <a:latin typeface="+mn-lt"/>
              <a:ea typeface="+mn-ea"/>
              <a:cs typeface="+mn-cs"/>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endParaRPr lang="ja-JP" altLang="ja-JP" sz="1400">
            <a:effectLst/>
          </a:endParaRPr>
        </a:p>
        <a:p>
          <a:r>
            <a:rPr kumimoji="1" lang="ja-JP" altLang="ja-JP" sz="1400">
              <a:solidFill>
                <a:schemeClr val="dk1"/>
              </a:solidFill>
              <a:effectLst/>
              <a:latin typeface="+mn-lt"/>
              <a:ea typeface="+mn-ea"/>
              <a:cs typeface="+mn-cs"/>
            </a:rPr>
            <a:t>　その他の特別会計においても、独立採算制の原則に従い、一般会計からの繰出しに頼らない強固な経営基盤を確立する。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一般会計における元利償還金は平成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年度をピークに減少が続いており、一部事務組合に係る元利償還金も減少傾向にあるため、実質公債費比率の分子は減少した。</a:t>
          </a:r>
          <a:endParaRPr lang="ja-JP" altLang="ja-JP" sz="1400">
            <a:effectLst/>
          </a:endParaRPr>
        </a:p>
        <a:p>
          <a:r>
            <a:rPr kumimoji="1" lang="ja-JP" altLang="ja-JP" sz="1100">
              <a:solidFill>
                <a:schemeClr val="dk1"/>
              </a:solidFill>
              <a:effectLst/>
              <a:latin typeface="+mn-lt"/>
              <a:ea typeface="+mn-ea"/>
              <a:cs typeface="+mn-cs"/>
            </a:rPr>
            <a:t>　しかし、主要事業の推進により、一般会計の元利償還金は平成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増加に転じることが見込まれることから、その他の公営企業の事業計画を見直していくと同時に、一般会計に係る借り入れについても、交付税算入が高い有利な地方債の借入に留意するなど、実質的な公債費の増加を抑制していか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一般会計における地方債現在高は、主要事業（新庁舎建設等）の推進により、地方債残高が大きく増加したことに伴い、平成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年度は増加しているものの、債務負担行為に基づく支出予定額、公営企業債等繰入見込額、一部事務組合負担見込額、退職手当負担見込額は、減少傾向にある。</a:t>
          </a:r>
          <a:endParaRPr lang="ja-JP" altLang="ja-JP" sz="1400">
            <a:effectLst/>
          </a:endParaRPr>
        </a:p>
        <a:p>
          <a:r>
            <a:rPr kumimoji="1" lang="ja-JP" altLang="ja-JP" sz="1100">
              <a:solidFill>
                <a:schemeClr val="dk1"/>
              </a:solidFill>
              <a:effectLst/>
              <a:latin typeface="+mn-lt"/>
              <a:ea typeface="+mn-ea"/>
              <a:cs typeface="+mn-cs"/>
            </a:rPr>
            <a:t>　また、基金や交付税算入額の増加により充当可能財源が増しているため、将来負担比率の分子は、前年度より大きく減少している。</a:t>
          </a:r>
          <a:endParaRPr lang="ja-JP" altLang="ja-JP" sz="1400">
            <a:effectLst/>
          </a:endParaRPr>
        </a:p>
        <a:p>
          <a:r>
            <a:rPr kumimoji="1" lang="ja-JP" altLang="ja-JP" sz="1100">
              <a:solidFill>
                <a:schemeClr val="dk1"/>
              </a:solidFill>
              <a:effectLst/>
              <a:latin typeface="+mn-lt"/>
              <a:ea typeface="+mn-ea"/>
              <a:cs typeface="+mn-cs"/>
            </a:rPr>
            <a:t>　一般会計の地方債残高については、数年間は高水準で推移することが見込まれるため、交付税算入が高い有利な地方債の借入に留意するなど、将来負担比率の低減に努めなければならない。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31589428</v>
      </c>
      <c r="BO4" s="379"/>
      <c r="BP4" s="379"/>
      <c r="BQ4" s="379"/>
      <c r="BR4" s="379"/>
      <c r="BS4" s="379"/>
      <c r="BT4" s="379"/>
      <c r="BU4" s="380"/>
      <c r="BV4" s="378">
        <v>30708330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8.5</v>
      </c>
      <c r="CU4" s="556"/>
      <c r="CV4" s="556"/>
      <c r="CW4" s="556"/>
      <c r="CX4" s="556"/>
      <c r="CY4" s="556"/>
      <c r="CZ4" s="556"/>
      <c r="DA4" s="557"/>
      <c r="DB4" s="555">
        <v>7.9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29935021</v>
      </c>
      <c r="BO5" s="384"/>
      <c r="BP5" s="384"/>
      <c r="BQ5" s="384"/>
      <c r="BR5" s="384"/>
      <c r="BS5" s="384"/>
      <c r="BT5" s="384"/>
      <c r="BU5" s="385"/>
      <c r="BV5" s="383">
        <v>29257600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1654407</v>
      </c>
      <c r="BO6" s="384"/>
      <c r="BP6" s="384"/>
      <c r="BQ6" s="384"/>
      <c r="BR6" s="384"/>
      <c r="BS6" s="384"/>
      <c r="BT6" s="384"/>
      <c r="BU6" s="385"/>
      <c r="BV6" s="383">
        <v>1450730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v>
      </c>
      <c r="CU6" s="530"/>
      <c r="CV6" s="530"/>
      <c r="CW6" s="530"/>
      <c r="CX6" s="530"/>
      <c r="CY6" s="530"/>
      <c r="CZ6" s="530"/>
      <c r="DA6" s="531"/>
      <c r="DB6" s="529">
        <v>93.8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121787</v>
      </c>
      <c r="BO7" s="384"/>
      <c r="BP7" s="384"/>
      <c r="BQ7" s="384"/>
      <c r="BR7" s="384"/>
      <c r="BS7" s="384"/>
      <c r="BT7" s="384"/>
      <c r="BU7" s="385"/>
      <c r="BV7" s="383">
        <v>41150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17927317</v>
      </c>
      <c r="CU7" s="384"/>
      <c r="CV7" s="384"/>
      <c r="CW7" s="384"/>
      <c r="CX7" s="384"/>
      <c r="CY7" s="384"/>
      <c r="CZ7" s="384"/>
      <c r="DA7" s="385"/>
      <c r="DB7" s="383">
        <v>17761917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1532620</v>
      </c>
      <c r="BO8" s="384"/>
      <c r="BP8" s="384"/>
      <c r="BQ8" s="384"/>
      <c r="BR8" s="384"/>
      <c r="BS8" s="384"/>
      <c r="BT8" s="384"/>
      <c r="BU8" s="385"/>
      <c r="BV8" s="383">
        <v>1409580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0.33</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55391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123040</v>
      </c>
      <c r="BO9" s="384"/>
      <c r="BP9" s="384"/>
      <c r="BQ9" s="384"/>
      <c r="BR9" s="384"/>
      <c r="BS9" s="384"/>
      <c r="BT9" s="384"/>
      <c r="BU9" s="385"/>
      <c r="BV9" s="383">
        <v>-317942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57726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356222</v>
      </c>
      <c r="BO10" s="384"/>
      <c r="BP10" s="384"/>
      <c r="BQ10" s="384"/>
      <c r="BR10" s="384"/>
      <c r="BS10" s="384"/>
      <c r="BT10" s="384"/>
      <c r="BU10" s="385"/>
      <c r="BV10" s="383">
        <v>679730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54860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500000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54642</v>
      </c>
      <c r="S13" s="485"/>
      <c r="T13" s="485"/>
      <c r="U13" s="485"/>
      <c r="V13" s="486"/>
      <c r="W13" s="472" t="s">
        <v>123</v>
      </c>
      <c r="X13" s="396"/>
      <c r="Y13" s="396"/>
      <c r="Z13" s="396"/>
      <c r="AA13" s="396"/>
      <c r="AB13" s="397"/>
      <c r="AC13" s="359">
        <v>4824</v>
      </c>
      <c r="AD13" s="360"/>
      <c r="AE13" s="360"/>
      <c r="AF13" s="360"/>
      <c r="AG13" s="361"/>
      <c r="AH13" s="359">
        <v>5894</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-20738</v>
      </c>
      <c r="BO13" s="384"/>
      <c r="BP13" s="384"/>
      <c r="BQ13" s="384"/>
      <c r="BR13" s="384"/>
      <c r="BS13" s="384"/>
      <c r="BT13" s="384"/>
      <c r="BU13" s="385"/>
      <c r="BV13" s="383">
        <v>361788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55565</v>
      </c>
      <c r="S14" s="485"/>
      <c r="T14" s="485"/>
      <c r="U14" s="485"/>
      <c r="V14" s="486"/>
      <c r="W14" s="487"/>
      <c r="X14" s="399"/>
      <c r="Y14" s="399"/>
      <c r="Z14" s="399"/>
      <c r="AA14" s="399"/>
      <c r="AB14" s="400"/>
      <c r="AC14" s="477">
        <v>18.3</v>
      </c>
      <c r="AD14" s="478"/>
      <c r="AE14" s="478"/>
      <c r="AF14" s="478"/>
      <c r="AG14" s="479"/>
      <c r="AH14" s="477">
        <v>20.5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27.3</v>
      </c>
      <c r="CU14" s="456"/>
      <c r="CV14" s="456"/>
      <c r="CW14" s="456"/>
      <c r="CX14" s="456"/>
      <c r="CY14" s="456"/>
      <c r="CZ14" s="456"/>
      <c r="DA14" s="457"/>
      <c r="DB14" s="488">
        <v>35.4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55378</v>
      </c>
      <c r="S15" s="485"/>
      <c r="T15" s="485"/>
      <c r="U15" s="485"/>
      <c r="V15" s="486"/>
      <c r="W15" s="472" t="s">
        <v>129</v>
      </c>
      <c r="X15" s="396"/>
      <c r="Y15" s="396"/>
      <c r="Z15" s="396"/>
      <c r="AA15" s="396"/>
      <c r="AB15" s="397"/>
      <c r="AC15" s="359">
        <v>6655</v>
      </c>
      <c r="AD15" s="360"/>
      <c r="AE15" s="360"/>
      <c r="AF15" s="360"/>
      <c r="AG15" s="361"/>
      <c r="AH15" s="359">
        <v>7160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4349548</v>
      </c>
      <c r="BO15" s="379"/>
      <c r="BP15" s="379"/>
      <c r="BQ15" s="379"/>
      <c r="BR15" s="379"/>
      <c r="BS15" s="379"/>
      <c r="BT15" s="379"/>
      <c r="BU15" s="380"/>
      <c r="BV15" s="378">
        <v>4325267</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25.3</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13358604</v>
      </c>
      <c r="BO16" s="384"/>
      <c r="BP16" s="384"/>
      <c r="BQ16" s="384"/>
      <c r="BR16" s="384"/>
      <c r="BS16" s="384"/>
      <c r="BT16" s="384"/>
      <c r="BU16" s="385"/>
      <c r="BV16" s="383">
        <v>12941954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14820</v>
      </c>
      <c r="AD17" s="360"/>
      <c r="AE17" s="360"/>
      <c r="AF17" s="360"/>
      <c r="AG17" s="361"/>
      <c r="AH17" s="359">
        <v>15590</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5499624</v>
      </c>
      <c r="BO17" s="384"/>
      <c r="BP17" s="384"/>
      <c r="BQ17" s="384"/>
      <c r="BR17" s="384"/>
      <c r="BS17" s="384"/>
      <c r="BT17" s="384"/>
      <c r="BU17" s="385"/>
      <c r="BV17" s="383">
        <v>5514117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299.69</v>
      </c>
      <c r="M18" s="448"/>
      <c r="N18" s="448"/>
      <c r="O18" s="448"/>
      <c r="P18" s="448"/>
      <c r="Q18" s="448"/>
      <c r="R18" s="449"/>
      <c r="S18" s="449"/>
      <c r="T18" s="449"/>
      <c r="U18" s="449"/>
      <c r="V18" s="450"/>
      <c r="W18" s="464"/>
      <c r="X18" s="465"/>
      <c r="Y18" s="465"/>
      <c r="Z18" s="465"/>
      <c r="AA18" s="465"/>
      <c r="AB18" s="473"/>
      <c r="AC18" s="347">
        <v>56.4</v>
      </c>
      <c r="AD18" s="348"/>
      <c r="AE18" s="348"/>
      <c r="AF18" s="348"/>
      <c r="AG18" s="451"/>
      <c r="AH18" s="347">
        <v>54.3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16146603</v>
      </c>
      <c r="BO18" s="384"/>
      <c r="BP18" s="384"/>
      <c r="BQ18" s="384"/>
      <c r="BR18" s="384"/>
      <c r="BS18" s="384"/>
      <c r="BT18" s="384"/>
      <c r="BU18" s="385"/>
      <c r="BV18" s="383">
        <v>15633779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185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21942701</v>
      </c>
      <c r="BO19" s="384"/>
      <c r="BP19" s="384"/>
      <c r="BQ19" s="384"/>
      <c r="BR19" s="384"/>
      <c r="BS19" s="384"/>
      <c r="BT19" s="384"/>
      <c r="BU19" s="385"/>
      <c r="BV19" s="383">
        <v>21467701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19308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34722810</v>
      </c>
      <c r="BO23" s="384"/>
      <c r="BP23" s="384"/>
      <c r="BQ23" s="384"/>
      <c r="BR23" s="384"/>
      <c r="BS23" s="384"/>
      <c r="BT23" s="384"/>
      <c r="BU23" s="385"/>
      <c r="BV23" s="383">
        <v>33670662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7515</v>
      </c>
      <c r="R24" s="360"/>
      <c r="S24" s="360"/>
      <c r="T24" s="360"/>
      <c r="U24" s="360"/>
      <c r="V24" s="361"/>
      <c r="W24" s="425"/>
      <c r="X24" s="416"/>
      <c r="Y24" s="417"/>
      <c r="Z24" s="356" t="s">
        <v>152</v>
      </c>
      <c r="AA24" s="357"/>
      <c r="AB24" s="357"/>
      <c r="AC24" s="357"/>
      <c r="AD24" s="357"/>
      <c r="AE24" s="357"/>
      <c r="AF24" s="357"/>
      <c r="AG24" s="358"/>
      <c r="AH24" s="359">
        <v>531</v>
      </c>
      <c r="AI24" s="360"/>
      <c r="AJ24" s="360"/>
      <c r="AK24" s="360"/>
      <c r="AL24" s="361"/>
      <c r="AM24" s="359">
        <v>1737963</v>
      </c>
      <c r="AN24" s="360"/>
      <c r="AO24" s="360"/>
      <c r="AP24" s="360"/>
      <c r="AQ24" s="360"/>
      <c r="AR24" s="361"/>
      <c r="AS24" s="359">
        <v>3273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24309320</v>
      </c>
      <c r="BO24" s="384"/>
      <c r="BP24" s="384"/>
      <c r="BQ24" s="384"/>
      <c r="BR24" s="384"/>
      <c r="BS24" s="384"/>
      <c r="BT24" s="384"/>
      <c r="BU24" s="385"/>
      <c r="BV24" s="383">
        <v>24804020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5832</v>
      </c>
      <c r="R25" s="360"/>
      <c r="S25" s="360"/>
      <c r="T25" s="360"/>
      <c r="U25" s="360"/>
      <c r="V25" s="361"/>
      <c r="W25" s="425"/>
      <c r="X25" s="416"/>
      <c r="Y25" s="417"/>
      <c r="Z25" s="356" t="s">
        <v>155</v>
      </c>
      <c r="AA25" s="357"/>
      <c r="AB25" s="357"/>
      <c r="AC25" s="357"/>
      <c r="AD25" s="357"/>
      <c r="AE25" s="357"/>
      <c r="AF25" s="357"/>
      <c r="AG25" s="358"/>
      <c r="AH25" s="359">
        <v>79</v>
      </c>
      <c r="AI25" s="360"/>
      <c r="AJ25" s="360"/>
      <c r="AK25" s="360"/>
      <c r="AL25" s="361"/>
      <c r="AM25" s="359">
        <v>227204</v>
      </c>
      <c r="AN25" s="360"/>
      <c r="AO25" s="360"/>
      <c r="AP25" s="360"/>
      <c r="AQ25" s="360"/>
      <c r="AR25" s="361"/>
      <c r="AS25" s="359">
        <v>2876</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1601695</v>
      </c>
      <c r="BO25" s="379"/>
      <c r="BP25" s="379"/>
      <c r="BQ25" s="379"/>
      <c r="BR25" s="379"/>
      <c r="BS25" s="379"/>
      <c r="BT25" s="379"/>
      <c r="BU25" s="380"/>
      <c r="BV25" s="378">
        <v>1921220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5370</v>
      </c>
      <c r="R26" s="360"/>
      <c r="S26" s="360"/>
      <c r="T26" s="360"/>
      <c r="U26" s="360"/>
      <c r="V26" s="361"/>
      <c r="W26" s="425"/>
      <c r="X26" s="416"/>
      <c r="Y26" s="417"/>
      <c r="Z26" s="356" t="s">
        <v>158</v>
      </c>
      <c r="AA26" s="438"/>
      <c r="AB26" s="438"/>
      <c r="AC26" s="438"/>
      <c r="AD26" s="438"/>
      <c r="AE26" s="438"/>
      <c r="AF26" s="438"/>
      <c r="AG26" s="439"/>
      <c r="AH26" s="359">
        <v>29</v>
      </c>
      <c r="AI26" s="360"/>
      <c r="AJ26" s="360"/>
      <c r="AK26" s="360"/>
      <c r="AL26" s="361"/>
      <c r="AM26" s="359">
        <v>92974</v>
      </c>
      <c r="AN26" s="360"/>
      <c r="AO26" s="360"/>
      <c r="AP26" s="360"/>
      <c r="AQ26" s="360"/>
      <c r="AR26" s="361"/>
      <c r="AS26" s="359">
        <v>3206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4100</v>
      </c>
      <c r="R27" s="360"/>
      <c r="S27" s="360"/>
      <c r="T27" s="360"/>
      <c r="U27" s="360"/>
      <c r="V27" s="361"/>
      <c r="W27" s="425"/>
      <c r="X27" s="416"/>
      <c r="Y27" s="417"/>
      <c r="Z27" s="356" t="s">
        <v>161</v>
      </c>
      <c r="AA27" s="357"/>
      <c r="AB27" s="357"/>
      <c r="AC27" s="357"/>
      <c r="AD27" s="357"/>
      <c r="AE27" s="357"/>
      <c r="AF27" s="357"/>
      <c r="AG27" s="358"/>
      <c r="AH27" s="359">
        <v>11</v>
      </c>
      <c r="AI27" s="360"/>
      <c r="AJ27" s="360"/>
      <c r="AK27" s="360"/>
      <c r="AL27" s="361"/>
      <c r="AM27" s="359">
        <v>41300</v>
      </c>
      <c r="AN27" s="360"/>
      <c r="AO27" s="360"/>
      <c r="AP27" s="360"/>
      <c r="AQ27" s="360"/>
      <c r="AR27" s="361"/>
      <c r="AS27" s="359">
        <v>3755</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337441</v>
      </c>
      <c r="BO27" s="387"/>
      <c r="BP27" s="387"/>
      <c r="BQ27" s="387"/>
      <c r="BR27" s="387"/>
      <c r="BS27" s="387"/>
      <c r="BT27" s="387"/>
      <c r="BU27" s="388"/>
      <c r="BV27" s="386">
        <v>337441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3750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5656622</v>
      </c>
      <c r="BO28" s="379"/>
      <c r="BP28" s="379"/>
      <c r="BQ28" s="379"/>
      <c r="BR28" s="379"/>
      <c r="BS28" s="379"/>
      <c r="BT28" s="379"/>
      <c r="BU28" s="380"/>
      <c r="BV28" s="378">
        <v>5800400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18</v>
      </c>
      <c r="M29" s="360"/>
      <c r="N29" s="360"/>
      <c r="O29" s="360"/>
      <c r="P29" s="361"/>
      <c r="Q29" s="359">
        <v>3530</v>
      </c>
      <c r="R29" s="360"/>
      <c r="S29" s="360"/>
      <c r="T29" s="360"/>
      <c r="U29" s="360"/>
      <c r="V29" s="361"/>
      <c r="W29" s="426"/>
      <c r="X29" s="427"/>
      <c r="Y29" s="428"/>
      <c r="Z29" s="356" t="s">
        <v>168</v>
      </c>
      <c r="AA29" s="357"/>
      <c r="AB29" s="357"/>
      <c r="AC29" s="357"/>
      <c r="AD29" s="357"/>
      <c r="AE29" s="357"/>
      <c r="AF29" s="357"/>
      <c r="AG29" s="358"/>
      <c r="AH29" s="359">
        <v>542</v>
      </c>
      <c r="AI29" s="360"/>
      <c r="AJ29" s="360"/>
      <c r="AK29" s="360"/>
      <c r="AL29" s="361"/>
      <c r="AM29" s="359">
        <v>1779263</v>
      </c>
      <c r="AN29" s="360"/>
      <c r="AO29" s="360"/>
      <c r="AP29" s="360"/>
      <c r="AQ29" s="360"/>
      <c r="AR29" s="361"/>
      <c r="AS29" s="359">
        <v>3283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4001957</v>
      </c>
      <c r="BO29" s="384"/>
      <c r="BP29" s="384"/>
      <c r="BQ29" s="384"/>
      <c r="BR29" s="384"/>
      <c r="BS29" s="384"/>
      <c r="BT29" s="384"/>
      <c r="BU29" s="385"/>
      <c r="BV29" s="383">
        <v>3548668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2497819</v>
      </c>
      <c r="BO30" s="387"/>
      <c r="BP30" s="387"/>
      <c r="BQ30" s="387"/>
      <c r="BR30" s="387"/>
      <c r="BS30" s="387"/>
      <c r="BT30" s="387"/>
      <c r="BU30" s="388"/>
      <c r="BV30" s="386">
        <v>2590966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山鹿植木広域行政事務組合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山鹿市地域振興公社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熊本県市町村総合事務組合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小栗郷</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熊本県後期高齢者医療広域連合（一般会計）</v>
      </c>
      <c r="BZ36" s="342"/>
      <c r="CA36" s="342"/>
      <c r="CB36" s="342"/>
      <c r="CC36" s="342"/>
      <c r="CD36" s="342"/>
      <c r="CE36" s="342"/>
      <c r="CF36" s="342"/>
      <c r="CG36" s="342"/>
      <c r="CH36" s="342"/>
      <c r="CI36" s="342"/>
      <c r="CJ36" s="342"/>
      <c r="CK36" s="342"/>
      <c r="CL36" s="342"/>
      <c r="CM36" s="342"/>
      <c r="CN36" s="165"/>
      <c r="CO36" s="343">
        <f t="shared" si="3"/>
        <v>16</v>
      </c>
      <c r="CP36" s="343"/>
      <c r="CQ36" s="342" t="str">
        <f>IF('各会計、関係団体の財政状況及び健全化判断比率'!BS9="","",'各会計、関係団体の財政状況及び健全化判断比率'!BS9)</f>
        <v>菊鹿フラワーバンク</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熊本県後期高齢者医療広域連合（後期高齢者医療特別会計）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17</v>
      </c>
      <c r="CP37" s="343"/>
      <c r="CQ37" s="342" t="str">
        <f>IF('各会計、関係団体の財政状況及び健全化判断比率'!BS10="","",'各会計、関係団体の財政状況及び健全化判断比率'!BS10)</f>
        <v>鹿本町振興公社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30281</v>
      </c>
      <c r="J41" s="83">
        <v>30375</v>
      </c>
      <c r="K41" s="83">
        <v>32691</v>
      </c>
      <c r="L41" s="83">
        <v>33671</v>
      </c>
      <c r="M41" s="84">
        <v>34723</v>
      </c>
    </row>
    <row r="42" spans="2:13" ht="27.75" customHeight="1" x14ac:dyDescent="0.15">
      <c r="B42" s="1171"/>
      <c r="C42" s="1172"/>
      <c r="D42" s="85"/>
      <c r="E42" s="1175" t="s">
        <v>26</v>
      </c>
      <c r="F42" s="1175"/>
      <c r="G42" s="1175"/>
      <c r="H42" s="1176"/>
      <c r="I42" s="86">
        <v>381</v>
      </c>
      <c r="J42" s="87">
        <v>346</v>
      </c>
      <c r="K42" s="87">
        <v>311</v>
      </c>
      <c r="L42" s="87">
        <v>277</v>
      </c>
      <c r="M42" s="88">
        <v>242</v>
      </c>
    </row>
    <row r="43" spans="2:13" ht="27.75" customHeight="1" x14ac:dyDescent="0.15">
      <c r="B43" s="1171"/>
      <c r="C43" s="1172"/>
      <c r="D43" s="85"/>
      <c r="E43" s="1175" t="s">
        <v>27</v>
      </c>
      <c r="F43" s="1175"/>
      <c r="G43" s="1175"/>
      <c r="H43" s="1176"/>
      <c r="I43" s="86">
        <v>13286</v>
      </c>
      <c r="J43" s="87">
        <v>13375</v>
      </c>
      <c r="K43" s="87">
        <v>13082</v>
      </c>
      <c r="L43" s="87">
        <v>12674</v>
      </c>
      <c r="M43" s="88">
        <v>12211</v>
      </c>
    </row>
    <row r="44" spans="2:13" ht="27.75" customHeight="1" x14ac:dyDescent="0.15">
      <c r="B44" s="1171"/>
      <c r="C44" s="1172"/>
      <c r="D44" s="85"/>
      <c r="E44" s="1175" t="s">
        <v>28</v>
      </c>
      <c r="F44" s="1175"/>
      <c r="G44" s="1175"/>
      <c r="H44" s="1176"/>
      <c r="I44" s="86">
        <v>1420</v>
      </c>
      <c r="J44" s="87">
        <v>1112</v>
      </c>
      <c r="K44" s="87">
        <v>899</v>
      </c>
      <c r="L44" s="87">
        <v>647</v>
      </c>
      <c r="M44" s="88">
        <v>124</v>
      </c>
    </row>
    <row r="45" spans="2:13" ht="27.75" customHeight="1" x14ac:dyDescent="0.15">
      <c r="B45" s="1171"/>
      <c r="C45" s="1172"/>
      <c r="D45" s="85"/>
      <c r="E45" s="1175" t="s">
        <v>29</v>
      </c>
      <c r="F45" s="1175"/>
      <c r="G45" s="1175"/>
      <c r="H45" s="1176"/>
      <c r="I45" s="86">
        <v>5227</v>
      </c>
      <c r="J45" s="87">
        <v>5096</v>
      </c>
      <c r="K45" s="87">
        <v>5294</v>
      </c>
      <c r="L45" s="87">
        <v>5240</v>
      </c>
      <c r="M45" s="88">
        <v>4850</v>
      </c>
    </row>
    <row r="46" spans="2:13" ht="27.75" customHeight="1" x14ac:dyDescent="0.15">
      <c r="B46" s="1171"/>
      <c r="C46" s="1172"/>
      <c r="D46" s="85"/>
      <c r="E46" s="1175" t="s">
        <v>30</v>
      </c>
      <c r="F46" s="1175"/>
      <c r="G46" s="1175"/>
      <c r="H46" s="1176"/>
      <c r="I46" s="86" t="s">
        <v>477</v>
      </c>
      <c r="J46" s="87" t="s">
        <v>477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9941</v>
      </c>
      <c r="J49" s="87">
        <v>10685</v>
      </c>
      <c r="K49" s="87">
        <v>11014</v>
      </c>
      <c r="L49" s="87">
        <v>12693</v>
      </c>
      <c r="M49" s="88">
        <v>13017</v>
      </c>
    </row>
    <row r="50" spans="2:13" ht="27.75" customHeight="1" x14ac:dyDescent="0.15">
      <c r="B50" s="1171"/>
      <c r="C50" s="1172"/>
      <c r="D50" s="85"/>
      <c r="E50" s="1175" t="s">
        <v>35</v>
      </c>
      <c r="F50" s="1175"/>
      <c r="G50" s="1175"/>
      <c r="H50" s="1176"/>
      <c r="I50" s="86">
        <v>1523</v>
      </c>
      <c r="J50" s="87">
        <v>1043</v>
      </c>
      <c r="K50" s="87">
        <v>1005</v>
      </c>
      <c r="L50" s="87">
        <v>664</v>
      </c>
      <c r="M50" s="88">
        <v>653</v>
      </c>
    </row>
    <row r="51" spans="2:13" ht="27.75" customHeight="1" x14ac:dyDescent="0.15">
      <c r="B51" s="1173"/>
      <c r="C51" s="1174"/>
      <c r="D51" s="85"/>
      <c r="E51" s="1175" t="s">
        <v>36</v>
      </c>
      <c r="F51" s="1175"/>
      <c r="G51" s="1175"/>
      <c r="H51" s="1176"/>
      <c r="I51" s="86">
        <v>30357</v>
      </c>
      <c r="J51" s="87">
        <v>32680</v>
      </c>
      <c r="K51" s="87">
        <v>32281</v>
      </c>
      <c r="L51" s="87">
        <v>33922</v>
      </c>
      <c r="M51" s="88">
        <v>34499</v>
      </c>
    </row>
    <row r="52" spans="2:13" ht="27.75" customHeight="1" thickBot="1" x14ac:dyDescent="0.2">
      <c r="B52" s="1177" t="s">
        <v>37</v>
      </c>
      <c r="C52" s="1178"/>
      <c r="D52" s="90"/>
      <c r="E52" s="1179" t="s">
        <v>38</v>
      </c>
      <c r="F52" s="1179"/>
      <c r="G52" s="1179"/>
      <c r="H52" s="1180"/>
      <c r="I52" s="91">
        <v>8774</v>
      </c>
      <c r="J52" s="92">
        <v>5897</v>
      </c>
      <c r="K52" s="92">
        <v>7978</v>
      </c>
      <c r="L52" s="92">
        <v>5229</v>
      </c>
      <c r="M52" s="93">
        <v>3982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70001</v>
      </c>
      <c r="E3" s="116"/>
      <c r="F3" s="117">
        <v>66876</v>
      </c>
      <c r="G3" s="118"/>
      <c r="H3" s="119"/>
    </row>
    <row r="4" spans="1:8" x14ac:dyDescent="0.15">
      <c r="A4" s="120"/>
      <c r="B4" s="121"/>
      <c r="C4" s="122"/>
      <c r="D4" s="123">
        <v>53840</v>
      </c>
      <c r="E4" s="124"/>
      <c r="F4" s="125">
        <v>36310</v>
      </c>
      <c r="G4" s="126"/>
      <c r="H4" s="127"/>
    </row>
    <row r="5" spans="1:8" x14ac:dyDescent="0.15">
      <c r="A5" s="108" t="s">
        <v>509</v>
      </c>
      <c r="B5" s="113"/>
      <c r="C5" s="114"/>
      <c r="D5" s="115">
        <v>79074</v>
      </c>
      <c r="E5" s="116"/>
      <c r="F5" s="117">
        <v>47569</v>
      </c>
      <c r="G5" s="118"/>
      <c r="H5" s="119"/>
    </row>
    <row r="6" spans="1:8" x14ac:dyDescent="0.15">
      <c r="A6" s="120"/>
      <c r="B6" s="121"/>
      <c r="C6" s="122"/>
      <c r="D6" s="123">
        <v>61332</v>
      </c>
      <c r="E6" s="124"/>
      <c r="F6" s="125">
        <v>26255</v>
      </c>
      <c r="G6" s="126"/>
      <c r="H6" s="127"/>
    </row>
    <row r="7" spans="1:8" x14ac:dyDescent="0.15">
      <c r="A7" s="108" t="s">
        <v>510</v>
      </c>
      <c r="B7" s="113"/>
      <c r="C7" s="114"/>
      <c r="D7" s="115">
        <v>125756</v>
      </c>
      <c r="E7" s="116"/>
      <c r="F7" s="117">
        <v>50880</v>
      </c>
      <c r="G7" s="118"/>
      <c r="H7" s="119"/>
    </row>
    <row r="8" spans="1:8" x14ac:dyDescent="0.15">
      <c r="A8" s="120"/>
      <c r="B8" s="121"/>
      <c r="C8" s="122"/>
      <c r="D8" s="123">
        <v>84640</v>
      </c>
      <c r="E8" s="124"/>
      <c r="F8" s="125">
        <v>26879</v>
      </c>
      <c r="G8" s="126"/>
      <c r="H8" s="127"/>
    </row>
    <row r="9" spans="1:8" x14ac:dyDescent="0.15">
      <c r="A9" s="108" t="s">
        <v>511</v>
      </c>
      <c r="B9" s="113"/>
      <c r="C9" s="114"/>
      <c r="D9" s="115">
        <v>94001</v>
      </c>
      <c r="E9" s="116"/>
      <c r="F9" s="117">
        <v>63956</v>
      </c>
      <c r="G9" s="118"/>
      <c r="H9" s="119"/>
    </row>
    <row r="10" spans="1:8" x14ac:dyDescent="0.15">
      <c r="A10" s="120"/>
      <c r="B10" s="121"/>
      <c r="C10" s="122"/>
      <c r="D10" s="123">
        <v>67666</v>
      </c>
      <c r="E10" s="124"/>
      <c r="F10" s="125">
        <v>29239</v>
      </c>
      <c r="G10" s="126"/>
      <c r="H10" s="127"/>
    </row>
    <row r="11" spans="1:8" x14ac:dyDescent="0.15">
      <c r="A11" s="108" t="s">
        <v>512</v>
      </c>
      <c r="B11" s="113"/>
      <c r="C11" s="114"/>
      <c r="D11" s="115">
        <v>89019</v>
      </c>
      <c r="E11" s="116"/>
      <c r="F11" s="117">
        <v>66255</v>
      </c>
      <c r="G11" s="118"/>
      <c r="H11" s="119"/>
    </row>
    <row r="12" spans="1:8" x14ac:dyDescent="0.15">
      <c r="A12" s="120"/>
      <c r="B12" s="121"/>
      <c r="C12" s="128"/>
      <c r="D12" s="123">
        <v>65802</v>
      </c>
      <c r="E12" s="124"/>
      <c r="F12" s="125">
        <v>31822</v>
      </c>
      <c r="G12" s="126"/>
      <c r="H12" s="127"/>
    </row>
    <row r="13" spans="1:8" x14ac:dyDescent="0.15">
      <c r="A13" s="108"/>
      <c r="B13" s="113"/>
      <c r="C13" s="129"/>
      <c r="D13" s="130">
        <v>91570</v>
      </c>
      <c r="E13" s="131"/>
      <c r="F13" s="132">
        <v>59107</v>
      </c>
      <c r="G13" s="133"/>
      <c r="H13" s="119"/>
    </row>
    <row r="14" spans="1:8" x14ac:dyDescent="0.15">
      <c r="A14" s="120"/>
      <c r="B14" s="121"/>
      <c r="C14" s="122"/>
      <c r="D14" s="123">
        <v>66656</v>
      </c>
      <c r="E14" s="124"/>
      <c r="F14" s="125">
        <v>30101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7.04</v>
      </c>
      <c r="C19" s="134">
        <f>ROUND(VALUE(SUBSTITUTE(実質収支比率等に係る経年分析!G$48,"▲","-")),2)</f>
        <v>6.35</v>
      </c>
      <c r="D19" s="134">
        <f>ROUND(VALUE(SUBSTITUTE(実質収支比率等に係る経年分析!H$48,"▲","-")),2)</f>
        <v>9.8000000000000007</v>
      </c>
      <c r="E19" s="134">
        <f>ROUND(VALUE(SUBSTITUTE(実質収支比率等に係る経年分析!I$48,"▲","-")),2)</f>
        <v>7.94</v>
      </c>
      <c r="F19" s="134">
        <f>ROUND(VALUE(SUBSTITUTE(実質収支比率等に係る経年分析!J$48,"▲","-")),2)</f>
        <v>8.5500000000000007</v>
      </c>
    </row>
    <row r="20" spans="1:11" x14ac:dyDescent="0.15">
      <c r="A20" s="134" t="s">
        <v>43</v>
      </c>
      <c r="B20" s="134">
        <f>ROUND(VALUE(SUBSTITUTE(実質収支比率等に係る経年分析!F$47,"▲","-")),2)</f>
        <v>26.14</v>
      </c>
      <c r="C20" s="134">
        <f>ROUND(VALUE(SUBSTITUTE(実質収支比率等に係る経年分析!G$47,"▲","-")),2)</f>
        <v>28.28</v>
      </c>
      <c r="D20" s="134">
        <f>ROUND(VALUE(SUBSTITUTE(実質収支比率等に係る経年分析!H$47,"▲","-")),2)</f>
        <v>29.06</v>
      </c>
      <c r="E20" s="134">
        <f>ROUND(VALUE(SUBSTITUTE(実質収支比率等に係る経年分析!I$47,"▲","-")),2)</f>
        <v>32.659999999999997</v>
      </c>
      <c r="F20" s="134">
        <f>ROUND(VALUE(SUBSTITUTE(実質収支比率等に係る経年分析!J$47,"▲","-")),2)</f>
        <v>31.55</v>
      </c>
    </row>
    <row r="21" spans="1:11" x14ac:dyDescent="0.15">
      <c r="A21" s="134" t="s">
        <v>44</v>
      </c>
      <c r="B21" s="134">
        <f>IF(ISNUMBER(VALUE(SUBSTITUTE(実質収支比率等に係る経年分析!F$49,"▲","-"))),ROUND(VALUE(SUBSTITUTE(実質収支比率等に係る経年分析!F$49,"▲","-")),2),NA())</f>
        <v>8.27</v>
      </c>
      <c r="C21" s="134">
        <f>IF(ISNUMBER(VALUE(SUBSTITUTE(実質収支比率等に係る経年分析!G$49,"▲","-"))),ROUND(VALUE(SUBSTITUTE(実質収支比率等に係る経年分析!G$49,"▲","-")),2),NA())</f>
        <v>0.96</v>
      </c>
      <c r="D21" s="134">
        <f>IF(ISNUMBER(VALUE(SUBSTITUTE(実質収支比率等に係る経年分析!H$49,"▲","-"))),ROUND(VALUE(SUBSTITUTE(実質収支比率等に係る経年分析!H$49,"▲","-")),2),NA())</f>
        <v>3.91</v>
      </c>
      <c r="E21" s="134">
        <f>IF(ISNUMBER(VALUE(SUBSTITUTE(実質収支比率等に係る経年分析!I$49,"▲","-"))),ROUND(VALUE(SUBSTITUTE(実質収支比率等に係る経年分析!I$49,"▲","-")),2),NA())</f>
        <v>2.04</v>
      </c>
      <c r="F21" s="134">
        <f>IF(ISNUMBER(VALUE(SUBSTITUTE(実質収支比率等に係る経年分析!J$49,"▲","-"))),ROUND(VALUE(SUBSTITUTE(実質収支比率等に係る経年分析!J$49,"▲","-")),2),NA())</f>
        <v>-0.12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2.68</v>
      </c>
    </row>
    <row r="35" spans="1:16" x14ac:dyDescent="0.15">
      <c r="A35" s="135" t="str">
        <f>IF(連結実質赤字比率に係る赤字・黒字の構成分析!C$35="",NA(),連結実質赤字比率に係る赤字・黒字の構成分析!C$35)</f>
        <v>病院事業会計</v>
      </c>
      <c r="B35" s="135">
        <f>IF(ROUND(VALUE(SUBSTITUTE(連結実質赤字比率に係る赤字・黒字の構成分析!F$35,"▲", "-")), 2) &lt; 0, ABS(ROUND(VALUE(SUBSTITUTE(連結実質赤字比率に係る赤字・黒字の構成分析!F$35,"▲", "-")), 2)), NA())</f>
        <v>1.04</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8.5399999999999991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3140</v>
      </c>
      <c r="E42" s="136"/>
      <c r="F42" s="136"/>
      <c r="G42" s="136">
        <f>'実質公債費比率（分子）の構造'!L$52</f>
        <v>3141</v>
      </c>
      <c r="H42" s="136"/>
      <c r="I42" s="136"/>
      <c r="J42" s="136">
        <f>'実質公債費比率（分子）の構造'!M$52</f>
        <v>3127</v>
      </c>
      <c r="K42" s="136"/>
      <c r="L42" s="136"/>
      <c r="M42" s="136">
        <f>'実質公債費比率（分子）の構造'!N$52</f>
        <v>3187</v>
      </c>
      <c r="N42" s="136"/>
      <c r="O42" s="136"/>
      <c r="P42" s="136">
        <f>'実質公債費比率（分子）の構造'!O$52</f>
        <v>3548</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56</v>
      </c>
      <c r="C44" s="136"/>
      <c r="D44" s="136"/>
      <c r="E44" s="136">
        <f>'実質公債費比率（分子）の構造'!L$50</f>
        <v>40</v>
      </c>
      <c r="F44" s="136"/>
      <c r="G44" s="136"/>
      <c r="H44" s="136">
        <f>'実質公債費比率（分子）の構造'!M$50</f>
        <v>40</v>
      </c>
      <c r="I44" s="136"/>
      <c r="J44" s="136"/>
      <c r="K44" s="136">
        <f>'実質公債費比率（分子）の構造'!N$50</f>
        <v>35</v>
      </c>
      <c r="L44" s="136"/>
      <c r="M44" s="136"/>
      <c r="N44" s="136">
        <f>'実質公債費比率（分子）の構造'!O$50</f>
        <v>34</v>
      </c>
      <c r="O44" s="136"/>
      <c r="P44" s="136"/>
    </row>
    <row r="45" spans="1:16" x14ac:dyDescent="0.15">
      <c r="A45" s="136" t="s">
        <v>54</v>
      </c>
      <c r="B45" s="136">
        <f>'実質公債費比率（分子）の構造'!K$49</f>
        <v>327</v>
      </c>
      <c r="C45" s="136"/>
      <c r="D45" s="136"/>
      <c r="E45" s="136">
        <f>'実質公債費比率（分子）の構造'!L$49</f>
        <v>279</v>
      </c>
      <c r="F45" s="136"/>
      <c r="G45" s="136"/>
      <c r="H45" s="136">
        <f>'実質公債費比率（分子）の構造'!M$49</f>
        <v>250</v>
      </c>
      <c r="I45" s="136"/>
      <c r="J45" s="136"/>
      <c r="K45" s="136">
        <f>'実質公債費比率（分子）の構造'!N$49</f>
        <v>206</v>
      </c>
      <c r="L45" s="136"/>
      <c r="M45" s="136"/>
      <c r="N45" s="136">
        <f>'実質公債費比率（分子）の構造'!O$49</f>
        <v>148</v>
      </c>
      <c r="O45" s="136"/>
      <c r="P45" s="136"/>
    </row>
    <row r="46" spans="1:16" x14ac:dyDescent="0.15">
      <c r="A46" s="136" t="s">
        <v>55</v>
      </c>
      <c r="B46" s="136">
        <f>'実質公債費比率（分子）の構造'!K$48</f>
        <v>1053</v>
      </c>
      <c r="C46" s="136"/>
      <c r="D46" s="136"/>
      <c r="E46" s="136">
        <f>'実質公債費比率（分子）の構造'!L$48</f>
        <v>1044</v>
      </c>
      <c r="F46" s="136"/>
      <c r="G46" s="136"/>
      <c r="H46" s="136">
        <f>'実質公債費比率（分子）の構造'!M$48</f>
        <v>1003</v>
      </c>
      <c r="I46" s="136"/>
      <c r="J46" s="136"/>
      <c r="K46" s="136">
        <f>'実質公債費比率（分子）の構造'!N$48</f>
        <v>1036</v>
      </c>
      <c r="L46" s="136"/>
      <c r="M46" s="136"/>
      <c r="N46" s="136">
        <f>'実質公債費比率（分子）の構造'!O$48</f>
        <v>1070</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3507</v>
      </c>
      <c r="C49" s="136"/>
      <c r="D49" s="136"/>
      <c r="E49" s="136">
        <f>'実質公債費比率（分子）の構造'!L$45</f>
        <v>3471</v>
      </c>
      <c r="F49" s="136"/>
      <c r="G49" s="136"/>
      <c r="H49" s="136">
        <f>'実質公債費比率（分子）の構造'!M$45</f>
        <v>3439</v>
      </c>
      <c r="I49" s="136"/>
      <c r="J49" s="136"/>
      <c r="K49" s="136">
        <f>'実質公債費比率（分子）の構造'!N$45</f>
        <v>3400</v>
      </c>
      <c r="L49" s="136"/>
      <c r="M49" s="136"/>
      <c r="N49" s="136">
        <f>'実質公債費比率（分子）の構造'!O$45</f>
        <v>3335</v>
      </c>
      <c r="O49" s="136"/>
      <c r="P49" s="136"/>
    </row>
    <row r="50" spans="1:16" x14ac:dyDescent="0.15">
      <c r="A50" s="136" t="s">
        <v>58</v>
      </c>
      <c r="B50" s="136" t="e">
        <f>NA()</f>
        <v>#N/A</v>
      </c>
      <c r="C50" s="136">
        <f>IF(ISNUMBER('実質公債費比率（分子）の構造'!K$53),'実質公債費比率（分子）の構造'!K$53,NA())</f>
        <v>1803</v>
      </c>
      <c r="D50" s="136" t="e">
        <f>NA()</f>
        <v>#N/A</v>
      </c>
      <c r="E50" s="136" t="e">
        <f>NA()</f>
        <v>#N/A</v>
      </c>
      <c r="F50" s="136">
        <f>IF(ISNUMBER('実質公債費比率（分子）の構造'!L$53),'実質公債費比率（分子）の構造'!L$53,NA())</f>
        <v>1693</v>
      </c>
      <c r="G50" s="136" t="e">
        <f>NA()</f>
        <v>#N/A</v>
      </c>
      <c r="H50" s="136" t="e">
        <f>NA()</f>
        <v>#N/A</v>
      </c>
      <c r="I50" s="136">
        <f>IF(ISNUMBER('実質公債費比率（分子）の構造'!M$53),'実質公債費比率（分子）の構造'!M$53,NA())</f>
        <v>1606</v>
      </c>
      <c r="J50" s="136" t="e">
        <f>NA()</f>
        <v>#N/A</v>
      </c>
      <c r="K50" s="136" t="e">
        <f>NA()</f>
        <v>#N/A</v>
      </c>
      <c r="L50" s="136">
        <f>IF(ISNUMBER('実質公債費比率（分子）の構造'!N$53),'実質公債費比率（分子）の構造'!N$53,NA())</f>
        <v>1490</v>
      </c>
      <c r="M50" s="136" t="e">
        <f>NA()</f>
        <v>#N/A</v>
      </c>
      <c r="N50" s="136" t="e">
        <f>NA()</f>
        <v>#N/A</v>
      </c>
      <c r="O50" s="136">
        <f>IF(ISNUMBER('実質公債費比率（分子）の構造'!O$53),'実質公債費比率（分子）の構造'!O$53,NA())</f>
        <v>1039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30357</v>
      </c>
      <c r="E56" s="135"/>
      <c r="F56" s="135"/>
      <c r="G56" s="135">
        <f>'将来負担比率（分子）の構造'!J$51</f>
        <v>32680</v>
      </c>
      <c r="H56" s="135"/>
      <c r="I56" s="135"/>
      <c r="J56" s="135">
        <f>'将来負担比率（分子）の構造'!K$51</f>
        <v>32281</v>
      </c>
      <c r="K56" s="135"/>
      <c r="L56" s="135"/>
      <c r="M56" s="135">
        <f>'将来負担比率（分子）の構造'!L$51</f>
        <v>33922</v>
      </c>
      <c r="N56" s="135"/>
      <c r="O56" s="135"/>
      <c r="P56" s="135">
        <f>'将来負担比率（分子）の構造'!M$51</f>
        <v>34499</v>
      </c>
    </row>
    <row r="57" spans="1:16" x14ac:dyDescent="0.15">
      <c r="A57" s="135" t="s">
        <v>35</v>
      </c>
      <c r="B57" s="135"/>
      <c r="C57" s="135"/>
      <c r="D57" s="135">
        <f>'将来負担比率（分子）の構造'!I$50</f>
        <v>1523</v>
      </c>
      <c r="E57" s="135"/>
      <c r="F57" s="135"/>
      <c r="G57" s="135">
        <f>'将来負担比率（分子）の構造'!J$50</f>
        <v>1043</v>
      </c>
      <c r="H57" s="135"/>
      <c r="I57" s="135"/>
      <c r="J57" s="135">
        <f>'将来負担比率（分子）の構造'!K$50</f>
        <v>1005</v>
      </c>
      <c r="K57" s="135"/>
      <c r="L57" s="135"/>
      <c r="M57" s="135">
        <f>'将来負担比率（分子）の構造'!L$50</f>
        <v>664</v>
      </c>
      <c r="N57" s="135"/>
      <c r="O57" s="135"/>
      <c r="P57" s="135">
        <f>'将来負担比率（分子）の構造'!M$50</f>
        <v>653</v>
      </c>
    </row>
    <row r="58" spans="1:16" x14ac:dyDescent="0.15">
      <c r="A58" s="135" t="s">
        <v>34</v>
      </c>
      <c r="B58" s="135"/>
      <c r="C58" s="135"/>
      <c r="D58" s="135">
        <f>'将来負担比率（分子）の構造'!I$49</f>
        <v>9941</v>
      </c>
      <c r="E58" s="135"/>
      <c r="F58" s="135"/>
      <c r="G58" s="135">
        <f>'将来負担比率（分子）の構造'!J$49</f>
        <v>10685</v>
      </c>
      <c r="H58" s="135"/>
      <c r="I58" s="135"/>
      <c r="J58" s="135">
        <f>'将来負担比率（分子）の構造'!K$49</f>
        <v>11014</v>
      </c>
      <c r="K58" s="135"/>
      <c r="L58" s="135"/>
      <c r="M58" s="135">
        <f>'将来負担比率（分子）の構造'!L$49</f>
        <v>12693</v>
      </c>
      <c r="N58" s="135"/>
      <c r="O58" s="135"/>
      <c r="P58" s="135">
        <f>'将来負担比率（分子）の構造'!M$49</f>
        <v>13017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5227</v>
      </c>
      <c r="C62" s="135"/>
      <c r="D62" s="135"/>
      <c r="E62" s="135">
        <f>'将来負担比率（分子）の構造'!J$45</f>
        <v>5096</v>
      </c>
      <c r="F62" s="135"/>
      <c r="G62" s="135"/>
      <c r="H62" s="135">
        <f>'将来負担比率（分子）の構造'!K$45</f>
        <v>5294</v>
      </c>
      <c r="I62" s="135"/>
      <c r="J62" s="135"/>
      <c r="K62" s="135">
        <f>'将来負担比率（分子）の構造'!L$45</f>
        <v>5240</v>
      </c>
      <c r="L62" s="135"/>
      <c r="M62" s="135"/>
      <c r="N62" s="135">
        <f>'将来負担比率（分子）の構造'!M$45</f>
        <v>4850</v>
      </c>
      <c r="O62" s="135"/>
      <c r="P62" s="135"/>
    </row>
    <row r="63" spans="1:16" x14ac:dyDescent="0.15">
      <c r="A63" s="135" t="s">
        <v>28</v>
      </c>
      <c r="B63" s="135">
        <f>'将来負担比率（分子）の構造'!I$44</f>
        <v>1420</v>
      </c>
      <c r="C63" s="135"/>
      <c r="D63" s="135"/>
      <c r="E63" s="135">
        <f>'将来負担比率（分子）の構造'!J$44</f>
        <v>1112</v>
      </c>
      <c r="F63" s="135"/>
      <c r="G63" s="135"/>
      <c r="H63" s="135">
        <f>'将来負担比率（分子）の構造'!K$44</f>
        <v>899</v>
      </c>
      <c r="I63" s="135"/>
      <c r="J63" s="135"/>
      <c r="K63" s="135">
        <f>'将来負担比率（分子）の構造'!L$44</f>
        <v>647</v>
      </c>
      <c r="L63" s="135"/>
      <c r="M63" s="135"/>
      <c r="N63" s="135">
        <f>'将来負担比率（分子）の構造'!M$44</f>
        <v>124</v>
      </c>
      <c r="O63" s="135"/>
      <c r="P63" s="135"/>
    </row>
    <row r="64" spans="1:16" x14ac:dyDescent="0.15">
      <c r="A64" s="135" t="s">
        <v>27</v>
      </c>
      <c r="B64" s="135">
        <f>'将来負担比率（分子）の構造'!I$43</f>
        <v>13286</v>
      </c>
      <c r="C64" s="135"/>
      <c r="D64" s="135"/>
      <c r="E64" s="135">
        <f>'将来負担比率（分子）の構造'!J$43</f>
        <v>13375</v>
      </c>
      <c r="F64" s="135"/>
      <c r="G64" s="135"/>
      <c r="H64" s="135">
        <f>'将来負担比率（分子）の構造'!K$43</f>
        <v>13082</v>
      </c>
      <c r="I64" s="135"/>
      <c r="J64" s="135"/>
      <c r="K64" s="135">
        <f>'将来負担比率（分子）の構造'!L$43</f>
        <v>12674</v>
      </c>
      <c r="L64" s="135"/>
      <c r="M64" s="135"/>
      <c r="N64" s="135">
        <f>'将来負担比率（分子）の構造'!M$43</f>
        <v>12211</v>
      </c>
      <c r="O64" s="135"/>
      <c r="P64" s="135"/>
    </row>
    <row r="65" spans="1:16" x14ac:dyDescent="0.15">
      <c r="A65" s="135" t="s">
        <v>26</v>
      </c>
      <c r="B65" s="135">
        <f>'将来負担比率（分子）の構造'!I$42</f>
        <v>381</v>
      </c>
      <c r="C65" s="135"/>
      <c r="D65" s="135"/>
      <c r="E65" s="135">
        <f>'将来負担比率（分子）の構造'!J$42</f>
        <v>346</v>
      </c>
      <c r="F65" s="135"/>
      <c r="G65" s="135"/>
      <c r="H65" s="135">
        <f>'将来負担比率（分子）の構造'!K$42</f>
        <v>311</v>
      </c>
      <c r="I65" s="135"/>
      <c r="J65" s="135"/>
      <c r="K65" s="135">
        <f>'将来負担比率（分子）の構造'!L$42</f>
        <v>277</v>
      </c>
      <c r="L65" s="135"/>
      <c r="M65" s="135"/>
      <c r="N65" s="135">
        <f>'将来負担比率（分子）の構造'!M$42</f>
        <v>242</v>
      </c>
      <c r="O65" s="135"/>
      <c r="P65" s="135"/>
    </row>
    <row r="66" spans="1:16" x14ac:dyDescent="0.15">
      <c r="A66" s="135" t="s">
        <v>25</v>
      </c>
      <c r="B66" s="135">
        <f>'将来負担比率（分子）の構造'!I$41</f>
        <v>30281</v>
      </c>
      <c r="C66" s="135"/>
      <c r="D66" s="135"/>
      <c r="E66" s="135">
        <f>'将来負担比率（分子）の構造'!J$41</f>
        <v>30375</v>
      </c>
      <c r="F66" s="135"/>
      <c r="G66" s="135"/>
      <c r="H66" s="135">
        <f>'将来負担比率（分子）の構造'!K$41</f>
        <v>32691</v>
      </c>
      <c r="I66" s="135"/>
      <c r="J66" s="135"/>
      <c r="K66" s="135">
        <f>'将来負担比率（分子）の構造'!L$41</f>
        <v>33671</v>
      </c>
      <c r="L66" s="135"/>
      <c r="M66" s="135"/>
      <c r="N66" s="135">
        <f>'将来負担比率（分子）の構造'!M$41</f>
        <v>34723</v>
      </c>
      <c r="O66" s="135"/>
      <c r="P66" s="135"/>
    </row>
    <row r="67" spans="1:16" x14ac:dyDescent="0.15">
      <c r="A67" s="135" t="s">
        <v>62</v>
      </c>
      <c r="B67" s="135" t="e">
        <f>NA()</f>
        <v>#N/A</v>
      </c>
      <c r="C67" s="135">
        <f>IF(ISNUMBER('将来負担比率（分子）の構造'!I$52), IF('将来負担比率（分子）の構造'!I$52 &lt; 0, 0, '将来負担比率（分子）の構造'!I$52), NA())</f>
        <v>8774</v>
      </c>
      <c r="D67" s="135" t="e">
        <f>NA()</f>
        <v>#N/A</v>
      </c>
      <c r="E67" s="135" t="e">
        <f>NA()</f>
        <v>#N/A</v>
      </c>
      <c r="F67" s="135">
        <f>IF(ISNUMBER('将来負担比率（分子）の構造'!J$52), IF('将来負担比率（分子）の構造'!J$52 &lt; 0, 0, '将来負担比率（分子）の構造'!J$52), NA())</f>
        <v>5897</v>
      </c>
      <c r="G67" s="135" t="e">
        <f>NA()</f>
        <v>#N/A</v>
      </c>
      <c r="H67" s="135" t="e">
        <f>NA()</f>
        <v>#N/A</v>
      </c>
      <c r="I67" s="135">
        <f>IF(ISNUMBER('将来負担比率（分子）の構造'!K$52), IF('将来負担比率（分子）の構造'!K$52 &lt; 0, 0, '将来負担比率（分子）の構造'!K$52), NA())</f>
        <v>7978</v>
      </c>
      <c r="J67" s="135" t="e">
        <f>NA()</f>
        <v>#N/A</v>
      </c>
      <c r="K67" s="135" t="e">
        <f>NA()</f>
        <v>#N/A</v>
      </c>
      <c r="L67" s="135">
        <f>IF(ISNUMBER('将来負担比率（分子）の構造'!L$52), IF('将来負担比率（分子）の構造'!L$52 &lt; 0, 0, '将来負担比率（分子）の構造'!L$52), NA())</f>
        <v>5229</v>
      </c>
      <c r="M67" s="135" t="e">
        <f>NA()</f>
        <v>#N/A</v>
      </c>
      <c r="N67" s="135" t="e">
        <f>NA()</f>
        <v>#N/A</v>
      </c>
      <c r="O67" s="135">
        <f>IF(ISNUMBER('将来負担比率（分子）の構造'!M$52), IF('将来負担比率（分子）の構造'!M$52 &lt; 0, 0, '将来負担比率（分子）の構造'!M$52), NA())</f>
        <v>3982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4693688</v>
      </c>
      <c r="S5" s="639"/>
      <c r="T5" s="639"/>
      <c r="U5" s="639"/>
      <c r="V5" s="639"/>
      <c r="W5" s="639"/>
      <c r="X5" s="639"/>
      <c r="Y5" s="686"/>
      <c r="Z5" s="699">
        <v>14.9</v>
      </c>
      <c r="AA5" s="699"/>
      <c r="AB5" s="699"/>
      <c r="AC5" s="699"/>
      <c r="AD5" s="700">
        <v>4547959</v>
      </c>
      <c r="AE5" s="700"/>
      <c r="AF5" s="700"/>
      <c r="AG5" s="700"/>
      <c r="AH5" s="700"/>
      <c r="AI5" s="700"/>
      <c r="AJ5" s="700"/>
      <c r="AK5" s="700"/>
      <c r="AL5" s="687">
        <v>26.8</v>
      </c>
      <c r="AM5" s="656"/>
      <c r="AN5" s="656"/>
      <c r="AO5" s="688"/>
      <c r="AP5" s="675" t="s">
        <v>206</v>
      </c>
      <c r="AQ5" s="676"/>
      <c r="AR5" s="676"/>
      <c r="AS5" s="676"/>
      <c r="AT5" s="676"/>
      <c r="AU5" s="676"/>
      <c r="AV5" s="676"/>
      <c r="AW5" s="676"/>
      <c r="AX5" s="676"/>
      <c r="AY5" s="676"/>
      <c r="AZ5" s="676"/>
      <c r="BA5" s="676"/>
      <c r="BB5" s="676"/>
      <c r="BC5" s="676"/>
      <c r="BD5" s="676"/>
      <c r="BE5" s="676"/>
      <c r="BF5" s="677"/>
      <c r="BG5" s="588">
        <v>4528922</v>
      </c>
      <c r="BH5" s="589"/>
      <c r="BI5" s="589"/>
      <c r="BJ5" s="589"/>
      <c r="BK5" s="589"/>
      <c r="BL5" s="589"/>
      <c r="BM5" s="589"/>
      <c r="BN5" s="590"/>
      <c r="BO5" s="641">
        <v>96.5</v>
      </c>
      <c r="BP5" s="641"/>
      <c r="BQ5" s="641"/>
      <c r="BR5" s="641"/>
      <c r="BS5" s="642">
        <v>38260</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313755</v>
      </c>
      <c r="S6" s="589"/>
      <c r="T6" s="589"/>
      <c r="U6" s="589"/>
      <c r="V6" s="589"/>
      <c r="W6" s="589"/>
      <c r="X6" s="589"/>
      <c r="Y6" s="590"/>
      <c r="Z6" s="641">
        <v>1</v>
      </c>
      <c r="AA6" s="641"/>
      <c r="AB6" s="641"/>
      <c r="AC6" s="641"/>
      <c r="AD6" s="642">
        <v>313755</v>
      </c>
      <c r="AE6" s="642"/>
      <c r="AF6" s="642"/>
      <c r="AG6" s="642"/>
      <c r="AH6" s="642"/>
      <c r="AI6" s="642"/>
      <c r="AJ6" s="642"/>
      <c r="AK6" s="642"/>
      <c r="AL6" s="611">
        <v>1.8</v>
      </c>
      <c r="AM6" s="643"/>
      <c r="AN6" s="643"/>
      <c r="AO6" s="644"/>
      <c r="AP6" s="585" t="s">
        <v>211</v>
      </c>
      <c r="AQ6" s="586"/>
      <c r="AR6" s="586"/>
      <c r="AS6" s="586"/>
      <c r="AT6" s="586"/>
      <c r="AU6" s="586"/>
      <c r="AV6" s="586"/>
      <c r="AW6" s="586"/>
      <c r="AX6" s="586"/>
      <c r="AY6" s="586"/>
      <c r="AZ6" s="586"/>
      <c r="BA6" s="586"/>
      <c r="BB6" s="586"/>
      <c r="BC6" s="586"/>
      <c r="BD6" s="586"/>
      <c r="BE6" s="586"/>
      <c r="BF6" s="587"/>
      <c r="BG6" s="588">
        <v>4528922</v>
      </c>
      <c r="BH6" s="589"/>
      <c r="BI6" s="589"/>
      <c r="BJ6" s="589"/>
      <c r="BK6" s="589"/>
      <c r="BL6" s="589"/>
      <c r="BM6" s="589"/>
      <c r="BN6" s="590"/>
      <c r="BO6" s="641">
        <v>96.5</v>
      </c>
      <c r="BP6" s="641"/>
      <c r="BQ6" s="641"/>
      <c r="BR6" s="641"/>
      <c r="BS6" s="642">
        <v>38260</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202655</v>
      </c>
      <c r="CS6" s="589"/>
      <c r="CT6" s="589"/>
      <c r="CU6" s="589"/>
      <c r="CV6" s="589"/>
      <c r="CW6" s="589"/>
      <c r="CX6" s="589"/>
      <c r="CY6" s="590"/>
      <c r="CZ6" s="641">
        <v>0.7</v>
      </c>
      <c r="DA6" s="641"/>
      <c r="DB6" s="641"/>
      <c r="DC6" s="641"/>
      <c r="DD6" s="594" t="s">
        <v>213</v>
      </c>
      <c r="DE6" s="589"/>
      <c r="DF6" s="589"/>
      <c r="DG6" s="589"/>
      <c r="DH6" s="589"/>
      <c r="DI6" s="589"/>
      <c r="DJ6" s="589"/>
      <c r="DK6" s="589"/>
      <c r="DL6" s="589"/>
      <c r="DM6" s="589"/>
      <c r="DN6" s="589"/>
      <c r="DO6" s="589"/>
      <c r="DP6" s="590"/>
      <c r="DQ6" s="594">
        <v>202655</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7363</v>
      </c>
      <c r="S7" s="589"/>
      <c r="T7" s="589"/>
      <c r="U7" s="589"/>
      <c r="V7" s="589"/>
      <c r="W7" s="589"/>
      <c r="X7" s="589"/>
      <c r="Y7" s="590"/>
      <c r="Z7" s="641">
        <v>0</v>
      </c>
      <c r="AA7" s="641"/>
      <c r="AB7" s="641"/>
      <c r="AC7" s="641"/>
      <c r="AD7" s="642">
        <v>7363</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1913470</v>
      </c>
      <c r="BH7" s="589"/>
      <c r="BI7" s="589"/>
      <c r="BJ7" s="589"/>
      <c r="BK7" s="589"/>
      <c r="BL7" s="589"/>
      <c r="BM7" s="589"/>
      <c r="BN7" s="590"/>
      <c r="BO7" s="641">
        <v>40.799999999999997</v>
      </c>
      <c r="BP7" s="641"/>
      <c r="BQ7" s="641"/>
      <c r="BR7" s="641"/>
      <c r="BS7" s="642">
        <v>38260</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6062057</v>
      </c>
      <c r="CS7" s="589"/>
      <c r="CT7" s="589"/>
      <c r="CU7" s="589"/>
      <c r="CV7" s="589"/>
      <c r="CW7" s="589"/>
      <c r="CX7" s="589"/>
      <c r="CY7" s="590"/>
      <c r="CZ7" s="641">
        <v>20.3</v>
      </c>
      <c r="DA7" s="641"/>
      <c r="DB7" s="641"/>
      <c r="DC7" s="641"/>
      <c r="DD7" s="594">
        <v>2557914</v>
      </c>
      <c r="DE7" s="589"/>
      <c r="DF7" s="589"/>
      <c r="DG7" s="589"/>
      <c r="DH7" s="589"/>
      <c r="DI7" s="589"/>
      <c r="DJ7" s="589"/>
      <c r="DK7" s="589"/>
      <c r="DL7" s="589"/>
      <c r="DM7" s="589"/>
      <c r="DN7" s="589"/>
      <c r="DO7" s="589"/>
      <c r="DP7" s="590"/>
      <c r="DQ7" s="594">
        <v>3138594</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26568</v>
      </c>
      <c r="S8" s="589"/>
      <c r="T8" s="589"/>
      <c r="U8" s="589"/>
      <c r="V8" s="589"/>
      <c r="W8" s="589"/>
      <c r="X8" s="589"/>
      <c r="Y8" s="590"/>
      <c r="Z8" s="641">
        <v>0.1</v>
      </c>
      <c r="AA8" s="641"/>
      <c r="AB8" s="641"/>
      <c r="AC8" s="641"/>
      <c r="AD8" s="642">
        <v>26568</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82143</v>
      </c>
      <c r="BH8" s="589"/>
      <c r="BI8" s="589"/>
      <c r="BJ8" s="589"/>
      <c r="BK8" s="589"/>
      <c r="BL8" s="589"/>
      <c r="BM8" s="589"/>
      <c r="BN8" s="590"/>
      <c r="BO8" s="641">
        <v>1.8</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10034059</v>
      </c>
      <c r="CS8" s="589"/>
      <c r="CT8" s="589"/>
      <c r="CU8" s="589"/>
      <c r="CV8" s="589"/>
      <c r="CW8" s="589"/>
      <c r="CX8" s="589"/>
      <c r="CY8" s="590"/>
      <c r="CZ8" s="641">
        <v>33.5</v>
      </c>
      <c r="DA8" s="641"/>
      <c r="DB8" s="641"/>
      <c r="DC8" s="641"/>
      <c r="DD8" s="594">
        <v>173929</v>
      </c>
      <c r="DE8" s="589"/>
      <c r="DF8" s="589"/>
      <c r="DG8" s="589"/>
      <c r="DH8" s="589"/>
      <c r="DI8" s="589"/>
      <c r="DJ8" s="589"/>
      <c r="DK8" s="589"/>
      <c r="DL8" s="589"/>
      <c r="DM8" s="589"/>
      <c r="DN8" s="589"/>
      <c r="DO8" s="589"/>
      <c r="DP8" s="590"/>
      <c r="DQ8" s="594">
        <v>5448552</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26486</v>
      </c>
      <c r="S9" s="589"/>
      <c r="T9" s="589"/>
      <c r="U9" s="589"/>
      <c r="V9" s="589"/>
      <c r="W9" s="589"/>
      <c r="X9" s="589"/>
      <c r="Y9" s="590"/>
      <c r="Z9" s="641">
        <v>0.1</v>
      </c>
      <c r="AA9" s="641"/>
      <c r="AB9" s="641"/>
      <c r="AC9" s="641"/>
      <c r="AD9" s="642">
        <v>26486</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1543464</v>
      </c>
      <c r="BH9" s="589"/>
      <c r="BI9" s="589"/>
      <c r="BJ9" s="589"/>
      <c r="BK9" s="589"/>
      <c r="BL9" s="589"/>
      <c r="BM9" s="589"/>
      <c r="BN9" s="590"/>
      <c r="BO9" s="641">
        <v>32.9</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2275688</v>
      </c>
      <c r="CS9" s="589"/>
      <c r="CT9" s="589"/>
      <c r="CU9" s="589"/>
      <c r="CV9" s="589"/>
      <c r="CW9" s="589"/>
      <c r="CX9" s="589"/>
      <c r="CY9" s="590"/>
      <c r="CZ9" s="641">
        <v>7.6</v>
      </c>
      <c r="DA9" s="641"/>
      <c r="DB9" s="641"/>
      <c r="DC9" s="641"/>
      <c r="DD9" s="594">
        <v>263465</v>
      </c>
      <c r="DE9" s="589"/>
      <c r="DF9" s="589"/>
      <c r="DG9" s="589"/>
      <c r="DH9" s="589"/>
      <c r="DI9" s="589"/>
      <c r="DJ9" s="589"/>
      <c r="DK9" s="589"/>
      <c r="DL9" s="589"/>
      <c r="DM9" s="589"/>
      <c r="DN9" s="589"/>
      <c r="DO9" s="589"/>
      <c r="DP9" s="590"/>
      <c r="DQ9" s="594">
        <v>2009330</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600194</v>
      </c>
      <c r="S10" s="589"/>
      <c r="T10" s="589"/>
      <c r="U10" s="589"/>
      <c r="V10" s="589"/>
      <c r="W10" s="589"/>
      <c r="X10" s="589"/>
      <c r="Y10" s="590"/>
      <c r="Z10" s="641">
        <v>1.9</v>
      </c>
      <c r="AA10" s="641"/>
      <c r="AB10" s="641"/>
      <c r="AC10" s="641"/>
      <c r="AD10" s="642">
        <v>600194</v>
      </c>
      <c r="AE10" s="642"/>
      <c r="AF10" s="642"/>
      <c r="AG10" s="642"/>
      <c r="AH10" s="642"/>
      <c r="AI10" s="642"/>
      <c r="AJ10" s="642"/>
      <c r="AK10" s="642"/>
      <c r="AL10" s="611">
        <v>3.5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128419</v>
      </c>
      <c r="BH10" s="589"/>
      <c r="BI10" s="589"/>
      <c r="BJ10" s="589"/>
      <c r="BK10" s="589"/>
      <c r="BL10" s="589"/>
      <c r="BM10" s="589"/>
      <c r="BN10" s="590"/>
      <c r="BO10" s="641">
        <v>2.7</v>
      </c>
      <c r="BP10" s="641"/>
      <c r="BQ10" s="641"/>
      <c r="BR10" s="641"/>
      <c r="BS10" s="594">
        <v>21736</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8268</v>
      </c>
      <c r="CS10" s="589"/>
      <c r="CT10" s="589"/>
      <c r="CU10" s="589"/>
      <c r="CV10" s="589"/>
      <c r="CW10" s="589"/>
      <c r="CX10" s="589"/>
      <c r="CY10" s="590"/>
      <c r="CZ10" s="641">
        <v>0</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21778</v>
      </c>
      <c r="S11" s="589"/>
      <c r="T11" s="589"/>
      <c r="U11" s="589"/>
      <c r="V11" s="589"/>
      <c r="W11" s="589"/>
      <c r="X11" s="589"/>
      <c r="Y11" s="590"/>
      <c r="Z11" s="641">
        <v>0.1</v>
      </c>
      <c r="AA11" s="641"/>
      <c r="AB11" s="641"/>
      <c r="AC11" s="641"/>
      <c r="AD11" s="642">
        <v>21778</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159444</v>
      </c>
      <c r="BH11" s="589"/>
      <c r="BI11" s="589"/>
      <c r="BJ11" s="589"/>
      <c r="BK11" s="589"/>
      <c r="BL11" s="589"/>
      <c r="BM11" s="589"/>
      <c r="BN11" s="590"/>
      <c r="BO11" s="641">
        <v>3.4</v>
      </c>
      <c r="BP11" s="641"/>
      <c r="BQ11" s="641"/>
      <c r="BR11" s="641"/>
      <c r="BS11" s="594">
        <v>16524</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2207661</v>
      </c>
      <c r="CS11" s="589"/>
      <c r="CT11" s="589"/>
      <c r="CU11" s="589"/>
      <c r="CV11" s="589"/>
      <c r="CW11" s="589"/>
      <c r="CX11" s="589"/>
      <c r="CY11" s="590"/>
      <c r="CZ11" s="641">
        <v>7.4</v>
      </c>
      <c r="DA11" s="641"/>
      <c r="DB11" s="641"/>
      <c r="DC11" s="641"/>
      <c r="DD11" s="594">
        <v>468238</v>
      </c>
      <c r="DE11" s="589"/>
      <c r="DF11" s="589"/>
      <c r="DG11" s="589"/>
      <c r="DH11" s="589"/>
      <c r="DI11" s="589"/>
      <c r="DJ11" s="589"/>
      <c r="DK11" s="589"/>
      <c r="DL11" s="589"/>
      <c r="DM11" s="589"/>
      <c r="DN11" s="589"/>
      <c r="DO11" s="589"/>
      <c r="DP11" s="590"/>
      <c r="DQ11" s="594">
        <v>1635548</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2058950</v>
      </c>
      <c r="BH12" s="589"/>
      <c r="BI12" s="589"/>
      <c r="BJ12" s="589"/>
      <c r="BK12" s="589"/>
      <c r="BL12" s="589"/>
      <c r="BM12" s="589"/>
      <c r="BN12" s="590"/>
      <c r="BO12" s="641">
        <v>43.9</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340024</v>
      </c>
      <c r="CS12" s="589"/>
      <c r="CT12" s="589"/>
      <c r="CU12" s="589"/>
      <c r="CV12" s="589"/>
      <c r="CW12" s="589"/>
      <c r="CX12" s="589"/>
      <c r="CY12" s="590"/>
      <c r="CZ12" s="641">
        <v>1.1000000000000001</v>
      </c>
      <c r="DA12" s="641"/>
      <c r="DB12" s="641"/>
      <c r="DC12" s="641"/>
      <c r="DD12" s="594">
        <v>11769</v>
      </c>
      <c r="DE12" s="589"/>
      <c r="DF12" s="589"/>
      <c r="DG12" s="589"/>
      <c r="DH12" s="589"/>
      <c r="DI12" s="589"/>
      <c r="DJ12" s="589"/>
      <c r="DK12" s="589"/>
      <c r="DL12" s="589"/>
      <c r="DM12" s="589"/>
      <c r="DN12" s="589"/>
      <c r="DO12" s="589"/>
      <c r="DP12" s="590"/>
      <c r="DQ12" s="594">
        <v>271867</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27977</v>
      </c>
      <c r="S13" s="589"/>
      <c r="T13" s="589"/>
      <c r="U13" s="589"/>
      <c r="V13" s="589"/>
      <c r="W13" s="589"/>
      <c r="X13" s="589"/>
      <c r="Y13" s="590"/>
      <c r="Z13" s="641">
        <v>0.1</v>
      </c>
      <c r="AA13" s="641"/>
      <c r="AB13" s="641"/>
      <c r="AC13" s="641"/>
      <c r="AD13" s="642">
        <v>27977</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2050249</v>
      </c>
      <c r="BH13" s="589"/>
      <c r="BI13" s="589"/>
      <c r="BJ13" s="589"/>
      <c r="BK13" s="589"/>
      <c r="BL13" s="589"/>
      <c r="BM13" s="589"/>
      <c r="BN13" s="590"/>
      <c r="BO13" s="641">
        <v>43.7</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1667256</v>
      </c>
      <c r="CS13" s="589"/>
      <c r="CT13" s="589"/>
      <c r="CU13" s="589"/>
      <c r="CV13" s="589"/>
      <c r="CW13" s="589"/>
      <c r="CX13" s="589"/>
      <c r="CY13" s="590"/>
      <c r="CZ13" s="641">
        <v>5.6</v>
      </c>
      <c r="DA13" s="641"/>
      <c r="DB13" s="641"/>
      <c r="DC13" s="641"/>
      <c r="DD13" s="594">
        <v>863668</v>
      </c>
      <c r="DE13" s="589"/>
      <c r="DF13" s="589"/>
      <c r="DG13" s="589"/>
      <c r="DH13" s="589"/>
      <c r="DI13" s="589"/>
      <c r="DJ13" s="589"/>
      <c r="DK13" s="589"/>
      <c r="DL13" s="589"/>
      <c r="DM13" s="589"/>
      <c r="DN13" s="589"/>
      <c r="DO13" s="589"/>
      <c r="DP13" s="590"/>
      <c r="DQ13" s="594">
        <v>1035551</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163283</v>
      </c>
      <c r="BH14" s="589"/>
      <c r="BI14" s="589"/>
      <c r="BJ14" s="589"/>
      <c r="BK14" s="589"/>
      <c r="BL14" s="589"/>
      <c r="BM14" s="589"/>
      <c r="BN14" s="590"/>
      <c r="BO14" s="641">
        <v>3.5</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1268334</v>
      </c>
      <c r="CS14" s="589"/>
      <c r="CT14" s="589"/>
      <c r="CU14" s="589"/>
      <c r="CV14" s="589"/>
      <c r="CW14" s="589"/>
      <c r="CX14" s="589"/>
      <c r="CY14" s="590"/>
      <c r="CZ14" s="641">
        <v>4.2</v>
      </c>
      <c r="DA14" s="641"/>
      <c r="DB14" s="641"/>
      <c r="DC14" s="641"/>
      <c r="DD14" s="594">
        <v>62540</v>
      </c>
      <c r="DE14" s="589"/>
      <c r="DF14" s="589"/>
      <c r="DG14" s="589"/>
      <c r="DH14" s="589"/>
      <c r="DI14" s="589"/>
      <c r="DJ14" s="589"/>
      <c r="DK14" s="589"/>
      <c r="DL14" s="589"/>
      <c r="DM14" s="589"/>
      <c r="DN14" s="589"/>
      <c r="DO14" s="589"/>
      <c r="DP14" s="590"/>
      <c r="DQ14" s="594">
        <v>1060920</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14866</v>
      </c>
      <c r="S15" s="589"/>
      <c r="T15" s="589"/>
      <c r="U15" s="589"/>
      <c r="V15" s="589"/>
      <c r="W15" s="589"/>
      <c r="X15" s="589"/>
      <c r="Y15" s="590"/>
      <c r="Z15" s="641">
        <v>0</v>
      </c>
      <c r="AA15" s="641"/>
      <c r="AB15" s="641"/>
      <c r="AC15" s="641"/>
      <c r="AD15" s="642">
        <v>14866</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393219</v>
      </c>
      <c r="BH15" s="589"/>
      <c r="BI15" s="589"/>
      <c r="BJ15" s="589"/>
      <c r="BK15" s="589"/>
      <c r="BL15" s="589"/>
      <c r="BM15" s="589"/>
      <c r="BN15" s="590"/>
      <c r="BO15" s="641">
        <v>8.4</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2403383</v>
      </c>
      <c r="CS15" s="589"/>
      <c r="CT15" s="589"/>
      <c r="CU15" s="589"/>
      <c r="CV15" s="589"/>
      <c r="CW15" s="589"/>
      <c r="CX15" s="589"/>
      <c r="CY15" s="590"/>
      <c r="CZ15" s="641">
        <v>8</v>
      </c>
      <c r="DA15" s="641"/>
      <c r="DB15" s="641"/>
      <c r="DC15" s="641"/>
      <c r="DD15" s="594">
        <v>482079</v>
      </c>
      <c r="DE15" s="589"/>
      <c r="DF15" s="589"/>
      <c r="DG15" s="589"/>
      <c r="DH15" s="589"/>
      <c r="DI15" s="589"/>
      <c r="DJ15" s="589"/>
      <c r="DK15" s="589"/>
      <c r="DL15" s="589"/>
      <c r="DM15" s="589"/>
      <c r="DN15" s="589"/>
      <c r="DO15" s="589"/>
      <c r="DP15" s="590"/>
      <c r="DQ15" s="594">
        <v>2112160</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12812689</v>
      </c>
      <c r="S16" s="589"/>
      <c r="T16" s="589"/>
      <c r="U16" s="589"/>
      <c r="V16" s="589"/>
      <c r="W16" s="589"/>
      <c r="X16" s="589"/>
      <c r="Y16" s="590"/>
      <c r="Z16" s="641">
        <v>40.6</v>
      </c>
      <c r="AA16" s="641"/>
      <c r="AB16" s="641"/>
      <c r="AC16" s="641"/>
      <c r="AD16" s="642">
        <v>11364409</v>
      </c>
      <c r="AE16" s="642"/>
      <c r="AF16" s="642"/>
      <c r="AG16" s="642"/>
      <c r="AH16" s="642"/>
      <c r="AI16" s="642"/>
      <c r="AJ16" s="642"/>
      <c r="AK16" s="642"/>
      <c r="AL16" s="611">
        <v>66.900000000000006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130491</v>
      </c>
      <c r="CS16" s="589"/>
      <c r="CT16" s="589"/>
      <c r="CU16" s="589"/>
      <c r="CV16" s="589"/>
      <c r="CW16" s="589"/>
      <c r="CX16" s="589"/>
      <c r="CY16" s="590"/>
      <c r="CZ16" s="641">
        <v>0.4</v>
      </c>
      <c r="DA16" s="641"/>
      <c r="DB16" s="641"/>
      <c r="DC16" s="641"/>
      <c r="DD16" s="594" t="s">
        <v>219</v>
      </c>
      <c r="DE16" s="589"/>
      <c r="DF16" s="589"/>
      <c r="DG16" s="589"/>
      <c r="DH16" s="589"/>
      <c r="DI16" s="589"/>
      <c r="DJ16" s="589"/>
      <c r="DK16" s="589"/>
      <c r="DL16" s="589"/>
      <c r="DM16" s="589"/>
      <c r="DN16" s="589"/>
      <c r="DO16" s="589"/>
      <c r="DP16" s="590"/>
      <c r="DQ16" s="594">
        <v>93100</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11364409</v>
      </c>
      <c r="S17" s="589"/>
      <c r="T17" s="589"/>
      <c r="U17" s="589"/>
      <c r="V17" s="589"/>
      <c r="W17" s="589"/>
      <c r="X17" s="589"/>
      <c r="Y17" s="590"/>
      <c r="Z17" s="641">
        <v>36</v>
      </c>
      <c r="AA17" s="641"/>
      <c r="AB17" s="641"/>
      <c r="AC17" s="641"/>
      <c r="AD17" s="642">
        <v>11364409</v>
      </c>
      <c r="AE17" s="642"/>
      <c r="AF17" s="642"/>
      <c r="AG17" s="642"/>
      <c r="AH17" s="642"/>
      <c r="AI17" s="642"/>
      <c r="AJ17" s="642"/>
      <c r="AK17" s="642"/>
      <c r="AL17" s="611">
        <v>66.900000000000006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3335145</v>
      </c>
      <c r="CS17" s="589"/>
      <c r="CT17" s="589"/>
      <c r="CU17" s="589"/>
      <c r="CV17" s="589"/>
      <c r="CW17" s="589"/>
      <c r="CX17" s="589"/>
      <c r="CY17" s="590"/>
      <c r="CZ17" s="641">
        <v>11.1</v>
      </c>
      <c r="DA17" s="641"/>
      <c r="DB17" s="641"/>
      <c r="DC17" s="641"/>
      <c r="DD17" s="594" t="s">
        <v>219</v>
      </c>
      <c r="DE17" s="589"/>
      <c r="DF17" s="589"/>
      <c r="DG17" s="589"/>
      <c r="DH17" s="589"/>
      <c r="DI17" s="589"/>
      <c r="DJ17" s="589"/>
      <c r="DK17" s="589"/>
      <c r="DL17" s="589"/>
      <c r="DM17" s="589"/>
      <c r="DN17" s="589"/>
      <c r="DO17" s="589"/>
      <c r="DP17" s="590"/>
      <c r="DQ17" s="594">
        <v>3280017</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1448280</v>
      </c>
      <c r="S18" s="589"/>
      <c r="T18" s="589"/>
      <c r="U18" s="589"/>
      <c r="V18" s="589"/>
      <c r="W18" s="589"/>
      <c r="X18" s="589"/>
      <c r="Y18" s="590"/>
      <c r="Z18" s="641">
        <v>4.5999999999999996</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164766</v>
      </c>
      <c r="BH19" s="589"/>
      <c r="BI19" s="589"/>
      <c r="BJ19" s="589"/>
      <c r="BK19" s="589"/>
      <c r="BL19" s="589"/>
      <c r="BM19" s="589"/>
      <c r="BN19" s="590"/>
      <c r="BO19" s="641">
        <v>3.5</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18545364</v>
      </c>
      <c r="S20" s="589"/>
      <c r="T20" s="589"/>
      <c r="U20" s="589"/>
      <c r="V20" s="589"/>
      <c r="W20" s="589"/>
      <c r="X20" s="589"/>
      <c r="Y20" s="590"/>
      <c r="Z20" s="641">
        <v>58.7</v>
      </c>
      <c r="AA20" s="641"/>
      <c r="AB20" s="641"/>
      <c r="AC20" s="641"/>
      <c r="AD20" s="642">
        <v>16951355</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164766</v>
      </c>
      <c r="BH20" s="589"/>
      <c r="BI20" s="589"/>
      <c r="BJ20" s="589"/>
      <c r="BK20" s="589"/>
      <c r="BL20" s="589"/>
      <c r="BM20" s="589"/>
      <c r="BN20" s="590"/>
      <c r="BO20" s="641">
        <v>3.5</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29935021</v>
      </c>
      <c r="CS20" s="589"/>
      <c r="CT20" s="589"/>
      <c r="CU20" s="589"/>
      <c r="CV20" s="589"/>
      <c r="CW20" s="589"/>
      <c r="CX20" s="589"/>
      <c r="CY20" s="590"/>
      <c r="CZ20" s="641">
        <v>100</v>
      </c>
      <c r="DA20" s="641"/>
      <c r="DB20" s="641"/>
      <c r="DC20" s="641"/>
      <c r="DD20" s="594">
        <v>4883602</v>
      </c>
      <c r="DE20" s="589"/>
      <c r="DF20" s="589"/>
      <c r="DG20" s="589"/>
      <c r="DH20" s="589"/>
      <c r="DI20" s="589"/>
      <c r="DJ20" s="589"/>
      <c r="DK20" s="589"/>
      <c r="DL20" s="589"/>
      <c r="DM20" s="589"/>
      <c r="DN20" s="589"/>
      <c r="DO20" s="589"/>
      <c r="DP20" s="590"/>
      <c r="DQ20" s="594">
        <v>20288294</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8616</v>
      </c>
      <c r="S21" s="589"/>
      <c r="T21" s="589"/>
      <c r="U21" s="589"/>
      <c r="V21" s="589"/>
      <c r="W21" s="589"/>
      <c r="X21" s="589"/>
      <c r="Y21" s="590"/>
      <c r="Z21" s="641">
        <v>0</v>
      </c>
      <c r="AA21" s="641"/>
      <c r="AB21" s="641"/>
      <c r="AC21" s="641"/>
      <c r="AD21" s="642">
        <v>8616</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19037</v>
      </c>
      <c r="BH21" s="589"/>
      <c r="BI21" s="589"/>
      <c r="BJ21" s="589"/>
      <c r="BK21" s="589"/>
      <c r="BL21" s="589"/>
      <c r="BM21" s="589"/>
      <c r="BN21" s="590"/>
      <c r="BO21" s="641">
        <v>0.4</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333096</v>
      </c>
      <c r="S22" s="589"/>
      <c r="T22" s="589"/>
      <c r="U22" s="589"/>
      <c r="V22" s="589"/>
      <c r="W22" s="589"/>
      <c r="X22" s="589"/>
      <c r="Y22" s="590"/>
      <c r="Z22" s="641">
        <v>1.1000000000000001</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346195</v>
      </c>
      <c r="S23" s="589"/>
      <c r="T23" s="589"/>
      <c r="U23" s="589"/>
      <c r="V23" s="589"/>
      <c r="W23" s="589"/>
      <c r="X23" s="589"/>
      <c r="Y23" s="590"/>
      <c r="Z23" s="641">
        <v>1.1000000000000001</v>
      </c>
      <c r="AA23" s="641"/>
      <c r="AB23" s="641"/>
      <c r="AC23" s="641"/>
      <c r="AD23" s="642">
        <v>11273</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145729</v>
      </c>
      <c r="BH23" s="589"/>
      <c r="BI23" s="589"/>
      <c r="BJ23" s="589"/>
      <c r="BK23" s="589"/>
      <c r="BL23" s="589"/>
      <c r="BM23" s="589"/>
      <c r="BN23" s="590"/>
      <c r="BO23" s="641">
        <v>3.1</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83482</v>
      </c>
      <c r="S24" s="589"/>
      <c r="T24" s="589"/>
      <c r="U24" s="589"/>
      <c r="V24" s="589"/>
      <c r="W24" s="589"/>
      <c r="X24" s="589"/>
      <c r="Y24" s="590"/>
      <c r="Z24" s="641">
        <v>0.3</v>
      </c>
      <c r="AA24" s="641"/>
      <c r="AB24" s="641"/>
      <c r="AC24" s="641"/>
      <c r="AD24" s="642">
        <v>5600</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13335917</v>
      </c>
      <c r="CS24" s="639"/>
      <c r="CT24" s="639"/>
      <c r="CU24" s="639"/>
      <c r="CV24" s="639"/>
      <c r="CW24" s="639"/>
      <c r="CX24" s="639"/>
      <c r="CY24" s="686"/>
      <c r="CZ24" s="690">
        <v>44.5</v>
      </c>
      <c r="DA24" s="691"/>
      <c r="DB24" s="691"/>
      <c r="DC24" s="692"/>
      <c r="DD24" s="685">
        <v>9135552</v>
      </c>
      <c r="DE24" s="639"/>
      <c r="DF24" s="639"/>
      <c r="DG24" s="639"/>
      <c r="DH24" s="639"/>
      <c r="DI24" s="639"/>
      <c r="DJ24" s="639"/>
      <c r="DK24" s="686"/>
      <c r="DL24" s="685">
        <v>9027418</v>
      </c>
      <c r="DM24" s="639"/>
      <c r="DN24" s="639"/>
      <c r="DO24" s="639"/>
      <c r="DP24" s="639"/>
      <c r="DQ24" s="639"/>
      <c r="DR24" s="639"/>
      <c r="DS24" s="639"/>
      <c r="DT24" s="639"/>
      <c r="DU24" s="639"/>
      <c r="DV24" s="686"/>
      <c r="DW24" s="687">
        <v>50</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3410984</v>
      </c>
      <c r="S25" s="589"/>
      <c r="T25" s="589"/>
      <c r="U25" s="589"/>
      <c r="V25" s="589"/>
      <c r="W25" s="589"/>
      <c r="X25" s="589"/>
      <c r="Y25" s="590"/>
      <c r="Z25" s="641">
        <v>10.8</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4350935</v>
      </c>
      <c r="CS25" s="607"/>
      <c r="CT25" s="607"/>
      <c r="CU25" s="607"/>
      <c r="CV25" s="607"/>
      <c r="CW25" s="607"/>
      <c r="CX25" s="607"/>
      <c r="CY25" s="608"/>
      <c r="CZ25" s="591">
        <v>14.5</v>
      </c>
      <c r="DA25" s="609"/>
      <c r="DB25" s="609"/>
      <c r="DC25" s="610"/>
      <c r="DD25" s="594">
        <v>4048455</v>
      </c>
      <c r="DE25" s="607"/>
      <c r="DF25" s="607"/>
      <c r="DG25" s="607"/>
      <c r="DH25" s="607"/>
      <c r="DI25" s="607"/>
      <c r="DJ25" s="607"/>
      <c r="DK25" s="608"/>
      <c r="DL25" s="594">
        <v>3943547</v>
      </c>
      <c r="DM25" s="607"/>
      <c r="DN25" s="607"/>
      <c r="DO25" s="607"/>
      <c r="DP25" s="607"/>
      <c r="DQ25" s="607"/>
      <c r="DR25" s="607"/>
      <c r="DS25" s="607"/>
      <c r="DT25" s="607"/>
      <c r="DU25" s="607"/>
      <c r="DV25" s="608"/>
      <c r="DW25" s="611">
        <v>21.8</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2671117</v>
      </c>
      <c r="CS26" s="589"/>
      <c r="CT26" s="589"/>
      <c r="CU26" s="589"/>
      <c r="CV26" s="589"/>
      <c r="CW26" s="589"/>
      <c r="CX26" s="589"/>
      <c r="CY26" s="590"/>
      <c r="CZ26" s="591">
        <v>8.9</v>
      </c>
      <c r="DA26" s="609"/>
      <c r="DB26" s="609"/>
      <c r="DC26" s="610"/>
      <c r="DD26" s="594">
        <v>2595212</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2112224</v>
      </c>
      <c r="S27" s="589"/>
      <c r="T27" s="589"/>
      <c r="U27" s="589"/>
      <c r="V27" s="589"/>
      <c r="W27" s="589"/>
      <c r="X27" s="589"/>
      <c r="Y27" s="590"/>
      <c r="Z27" s="641">
        <v>6.7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4693688</v>
      </c>
      <c r="BH27" s="589"/>
      <c r="BI27" s="589"/>
      <c r="BJ27" s="589"/>
      <c r="BK27" s="589"/>
      <c r="BL27" s="589"/>
      <c r="BM27" s="589"/>
      <c r="BN27" s="590"/>
      <c r="BO27" s="641">
        <v>100</v>
      </c>
      <c r="BP27" s="641"/>
      <c r="BQ27" s="641"/>
      <c r="BR27" s="641"/>
      <c r="BS27" s="594">
        <v>38260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5649837</v>
      </c>
      <c r="CS27" s="607"/>
      <c r="CT27" s="607"/>
      <c r="CU27" s="607"/>
      <c r="CV27" s="607"/>
      <c r="CW27" s="607"/>
      <c r="CX27" s="607"/>
      <c r="CY27" s="608"/>
      <c r="CZ27" s="591">
        <v>18.899999999999999</v>
      </c>
      <c r="DA27" s="609"/>
      <c r="DB27" s="609"/>
      <c r="DC27" s="610"/>
      <c r="DD27" s="594">
        <v>1807080</v>
      </c>
      <c r="DE27" s="607"/>
      <c r="DF27" s="607"/>
      <c r="DG27" s="607"/>
      <c r="DH27" s="607"/>
      <c r="DI27" s="607"/>
      <c r="DJ27" s="607"/>
      <c r="DK27" s="608"/>
      <c r="DL27" s="594">
        <v>1807080</v>
      </c>
      <c r="DM27" s="607"/>
      <c r="DN27" s="607"/>
      <c r="DO27" s="607"/>
      <c r="DP27" s="607"/>
      <c r="DQ27" s="607"/>
      <c r="DR27" s="607"/>
      <c r="DS27" s="607"/>
      <c r="DT27" s="607"/>
      <c r="DU27" s="607"/>
      <c r="DV27" s="608"/>
      <c r="DW27" s="611">
        <v>10</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82924</v>
      </c>
      <c r="S28" s="589"/>
      <c r="T28" s="589"/>
      <c r="U28" s="589"/>
      <c r="V28" s="589"/>
      <c r="W28" s="589"/>
      <c r="X28" s="589"/>
      <c r="Y28" s="590"/>
      <c r="Z28" s="641">
        <v>0.3</v>
      </c>
      <c r="AA28" s="641"/>
      <c r="AB28" s="641"/>
      <c r="AC28" s="641"/>
      <c r="AD28" s="642">
        <v>14049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3335145</v>
      </c>
      <c r="CS28" s="589"/>
      <c r="CT28" s="589"/>
      <c r="CU28" s="589"/>
      <c r="CV28" s="589"/>
      <c r="CW28" s="589"/>
      <c r="CX28" s="589"/>
      <c r="CY28" s="590"/>
      <c r="CZ28" s="591">
        <v>11.1</v>
      </c>
      <c r="DA28" s="609"/>
      <c r="DB28" s="609"/>
      <c r="DC28" s="610"/>
      <c r="DD28" s="594">
        <v>3280017</v>
      </c>
      <c r="DE28" s="589"/>
      <c r="DF28" s="589"/>
      <c r="DG28" s="589"/>
      <c r="DH28" s="589"/>
      <c r="DI28" s="589"/>
      <c r="DJ28" s="589"/>
      <c r="DK28" s="590"/>
      <c r="DL28" s="594">
        <v>3276791</v>
      </c>
      <c r="DM28" s="589"/>
      <c r="DN28" s="589"/>
      <c r="DO28" s="589"/>
      <c r="DP28" s="589"/>
      <c r="DQ28" s="589"/>
      <c r="DR28" s="589"/>
      <c r="DS28" s="589"/>
      <c r="DT28" s="589"/>
      <c r="DU28" s="589"/>
      <c r="DV28" s="590"/>
      <c r="DW28" s="611">
        <v>18.100000000000001</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6209</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3334874</v>
      </c>
      <c r="CS29" s="607"/>
      <c r="CT29" s="607"/>
      <c r="CU29" s="607"/>
      <c r="CV29" s="607"/>
      <c r="CW29" s="607"/>
      <c r="CX29" s="607"/>
      <c r="CY29" s="608"/>
      <c r="CZ29" s="591">
        <v>11.1</v>
      </c>
      <c r="DA29" s="609"/>
      <c r="DB29" s="609"/>
      <c r="DC29" s="610"/>
      <c r="DD29" s="594">
        <v>3279746</v>
      </c>
      <c r="DE29" s="607"/>
      <c r="DF29" s="607"/>
      <c r="DG29" s="607"/>
      <c r="DH29" s="607"/>
      <c r="DI29" s="607"/>
      <c r="DJ29" s="607"/>
      <c r="DK29" s="608"/>
      <c r="DL29" s="594">
        <v>3276520</v>
      </c>
      <c r="DM29" s="607"/>
      <c r="DN29" s="607"/>
      <c r="DO29" s="607"/>
      <c r="DP29" s="607"/>
      <c r="DQ29" s="607"/>
      <c r="DR29" s="607"/>
      <c r="DS29" s="607"/>
      <c r="DT29" s="607"/>
      <c r="DU29" s="607"/>
      <c r="DV29" s="608"/>
      <c r="DW29" s="611">
        <v>18.100000000000001</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851599</v>
      </c>
      <c r="S30" s="589"/>
      <c r="T30" s="589"/>
      <c r="U30" s="589"/>
      <c r="V30" s="589"/>
      <c r="W30" s="589"/>
      <c r="X30" s="589"/>
      <c r="Y30" s="590"/>
      <c r="Z30" s="641">
        <v>2.7</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97.6</v>
      </c>
      <c r="BH30" s="655"/>
      <c r="BI30" s="655"/>
      <c r="BJ30" s="655"/>
      <c r="BK30" s="655"/>
      <c r="BL30" s="655"/>
      <c r="BM30" s="656">
        <v>92.6</v>
      </c>
      <c r="BN30" s="655"/>
      <c r="BO30" s="655"/>
      <c r="BP30" s="655"/>
      <c r="BQ30" s="657"/>
      <c r="BR30" s="654">
        <v>97.6</v>
      </c>
      <c r="BS30" s="655"/>
      <c r="BT30" s="655"/>
      <c r="BU30" s="655"/>
      <c r="BV30" s="655"/>
      <c r="BW30" s="655"/>
      <c r="BX30" s="656">
        <v>92.2</v>
      </c>
      <c r="BY30" s="655"/>
      <c r="BZ30" s="655"/>
      <c r="CA30" s="655"/>
      <c r="CB30" s="657"/>
      <c r="CD30" s="660"/>
      <c r="CE30" s="661"/>
      <c r="CF30" s="625" t="s">
        <v>291</v>
      </c>
      <c r="CG30" s="622"/>
      <c r="CH30" s="622"/>
      <c r="CI30" s="622"/>
      <c r="CJ30" s="622"/>
      <c r="CK30" s="622"/>
      <c r="CL30" s="622"/>
      <c r="CM30" s="622"/>
      <c r="CN30" s="622"/>
      <c r="CO30" s="622"/>
      <c r="CP30" s="622"/>
      <c r="CQ30" s="623"/>
      <c r="CR30" s="588">
        <v>2944052</v>
      </c>
      <c r="CS30" s="589"/>
      <c r="CT30" s="589"/>
      <c r="CU30" s="589"/>
      <c r="CV30" s="589"/>
      <c r="CW30" s="589"/>
      <c r="CX30" s="589"/>
      <c r="CY30" s="590"/>
      <c r="CZ30" s="591">
        <v>9.8000000000000007</v>
      </c>
      <c r="DA30" s="609"/>
      <c r="DB30" s="609"/>
      <c r="DC30" s="610"/>
      <c r="DD30" s="594">
        <v>2891997</v>
      </c>
      <c r="DE30" s="589"/>
      <c r="DF30" s="589"/>
      <c r="DG30" s="589"/>
      <c r="DH30" s="589"/>
      <c r="DI30" s="589"/>
      <c r="DJ30" s="589"/>
      <c r="DK30" s="590"/>
      <c r="DL30" s="594">
        <v>2888771</v>
      </c>
      <c r="DM30" s="589"/>
      <c r="DN30" s="589"/>
      <c r="DO30" s="589"/>
      <c r="DP30" s="589"/>
      <c r="DQ30" s="589"/>
      <c r="DR30" s="589"/>
      <c r="DS30" s="589"/>
      <c r="DT30" s="589"/>
      <c r="DU30" s="589"/>
      <c r="DV30" s="590"/>
      <c r="DW30" s="611">
        <v>16</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1450730</v>
      </c>
      <c r="S31" s="589"/>
      <c r="T31" s="589"/>
      <c r="U31" s="589"/>
      <c r="V31" s="589"/>
      <c r="W31" s="589"/>
      <c r="X31" s="589"/>
      <c r="Y31" s="590"/>
      <c r="Z31" s="641">
        <v>4.5999999999999996</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98.4</v>
      </c>
      <c r="BH31" s="607"/>
      <c r="BI31" s="607"/>
      <c r="BJ31" s="607"/>
      <c r="BK31" s="607"/>
      <c r="BL31" s="607"/>
      <c r="BM31" s="643">
        <v>94.3</v>
      </c>
      <c r="BN31" s="653"/>
      <c r="BO31" s="653"/>
      <c r="BP31" s="653"/>
      <c r="BQ31" s="617"/>
      <c r="BR31" s="652">
        <v>98.3</v>
      </c>
      <c r="BS31" s="607"/>
      <c r="BT31" s="607"/>
      <c r="BU31" s="607"/>
      <c r="BV31" s="607"/>
      <c r="BW31" s="607"/>
      <c r="BX31" s="643">
        <v>93.4</v>
      </c>
      <c r="BY31" s="653"/>
      <c r="BZ31" s="653"/>
      <c r="CA31" s="653"/>
      <c r="CB31" s="617"/>
      <c r="CD31" s="660"/>
      <c r="CE31" s="661"/>
      <c r="CF31" s="625" t="s">
        <v>295</v>
      </c>
      <c r="CG31" s="622"/>
      <c r="CH31" s="622"/>
      <c r="CI31" s="622"/>
      <c r="CJ31" s="622"/>
      <c r="CK31" s="622"/>
      <c r="CL31" s="622"/>
      <c r="CM31" s="622"/>
      <c r="CN31" s="622"/>
      <c r="CO31" s="622"/>
      <c r="CP31" s="622"/>
      <c r="CQ31" s="623"/>
      <c r="CR31" s="588">
        <v>390822</v>
      </c>
      <c r="CS31" s="607"/>
      <c r="CT31" s="607"/>
      <c r="CU31" s="607"/>
      <c r="CV31" s="607"/>
      <c r="CW31" s="607"/>
      <c r="CX31" s="607"/>
      <c r="CY31" s="608"/>
      <c r="CZ31" s="591">
        <v>1.3</v>
      </c>
      <c r="DA31" s="609"/>
      <c r="DB31" s="609"/>
      <c r="DC31" s="610"/>
      <c r="DD31" s="594">
        <v>387749</v>
      </c>
      <c r="DE31" s="607"/>
      <c r="DF31" s="607"/>
      <c r="DG31" s="607"/>
      <c r="DH31" s="607"/>
      <c r="DI31" s="607"/>
      <c r="DJ31" s="607"/>
      <c r="DK31" s="608"/>
      <c r="DL31" s="594">
        <v>387749</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361805</v>
      </c>
      <c r="S32" s="589"/>
      <c r="T32" s="589"/>
      <c r="U32" s="589"/>
      <c r="V32" s="589"/>
      <c r="W32" s="589"/>
      <c r="X32" s="589"/>
      <c r="Y32" s="590"/>
      <c r="Z32" s="641">
        <v>1.1000000000000001</v>
      </c>
      <c r="AA32" s="641"/>
      <c r="AB32" s="641"/>
      <c r="AC32" s="641"/>
      <c r="AD32" s="642">
        <v>1302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96.5</v>
      </c>
      <c r="BH32" s="573"/>
      <c r="BI32" s="573"/>
      <c r="BJ32" s="573"/>
      <c r="BK32" s="573"/>
      <c r="BL32" s="573"/>
      <c r="BM32" s="636">
        <v>89.9</v>
      </c>
      <c r="BN32" s="573"/>
      <c r="BO32" s="573"/>
      <c r="BP32" s="573"/>
      <c r="BQ32" s="630"/>
      <c r="BR32" s="651">
        <v>96.5</v>
      </c>
      <c r="BS32" s="573"/>
      <c r="BT32" s="573"/>
      <c r="BU32" s="573"/>
      <c r="BV32" s="573"/>
      <c r="BW32" s="573"/>
      <c r="BX32" s="636">
        <v>89.9</v>
      </c>
      <c r="BY32" s="573"/>
      <c r="BZ32" s="573"/>
      <c r="CA32" s="573"/>
      <c r="CB32" s="630"/>
      <c r="CD32" s="662"/>
      <c r="CE32" s="663"/>
      <c r="CF32" s="625" t="s">
        <v>298</v>
      </c>
      <c r="CG32" s="622"/>
      <c r="CH32" s="622"/>
      <c r="CI32" s="622"/>
      <c r="CJ32" s="622"/>
      <c r="CK32" s="622"/>
      <c r="CL32" s="622"/>
      <c r="CM32" s="622"/>
      <c r="CN32" s="622"/>
      <c r="CO32" s="622"/>
      <c r="CP32" s="622"/>
      <c r="CQ32" s="623"/>
      <c r="CR32" s="588">
        <v>271</v>
      </c>
      <c r="CS32" s="589"/>
      <c r="CT32" s="589"/>
      <c r="CU32" s="589"/>
      <c r="CV32" s="589"/>
      <c r="CW32" s="589"/>
      <c r="CX32" s="589"/>
      <c r="CY32" s="590"/>
      <c r="CZ32" s="591">
        <v>0</v>
      </c>
      <c r="DA32" s="609"/>
      <c r="DB32" s="609"/>
      <c r="DC32" s="610"/>
      <c r="DD32" s="594">
        <v>271</v>
      </c>
      <c r="DE32" s="589"/>
      <c r="DF32" s="589"/>
      <c r="DG32" s="589"/>
      <c r="DH32" s="589"/>
      <c r="DI32" s="589"/>
      <c r="DJ32" s="589"/>
      <c r="DK32" s="590"/>
      <c r="DL32" s="594">
        <v>271</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3996200</v>
      </c>
      <c r="S33" s="589"/>
      <c r="T33" s="589"/>
      <c r="U33" s="589"/>
      <c r="V33" s="589"/>
      <c r="W33" s="589"/>
      <c r="X33" s="589"/>
      <c r="Y33" s="590"/>
      <c r="Z33" s="641">
        <v>12.7</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11585011</v>
      </c>
      <c r="CS33" s="607"/>
      <c r="CT33" s="607"/>
      <c r="CU33" s="607"/>
      <c r="CV33" s="607"/>
      <c r="CW33" s="607"/>
      <c r="CX33" s="607"/>
      <c r="CY33" s="608"/>
      <c r="CZ33" s="591">
        <v>38.700000000000003</v>
      </c>
      <c r="DA33" s="609"/>
      <c r="DB33" s="609"/>
      <c r="DC33" s="610"/>
      <c r="DD33" s="594">
        <v>9912017</v>
      </c>
      <c r="DE33" s="607"/>
      <c r="DF33" s="607"/>
      <c r="DG33" s="607"/>
      <c r="DH33" s="607"/>
      <c r="DI33" s="607"/>
      <c r="DJ33" s="607"/>
      <c r="DK33" s="608"/>
      <c r="DL33" s="594">
        <v>7119185</v>
      </c>
      <c r="DM33" s="607"/>
      <c r="DN33" s="607"/>
      <c r="DO33" s="607"/>
      <c r="DP33" s="607"/>
      <c r="DQ33" s="607"/>
      <c r="DR33" s="607"/>
      <c r="DS33" s="607"/>
      <c r="DT33" s="607"/>
      <c r="DU33" s="607"/>
      <c r="DV33" s="608"/>
      <c r="DW33" s="611">
        <v>39.4</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3234430</v>
      </c>
      <c r="CS34" s="589"/>
      <c r="CT34" s="589"/>
      <c r="CU34" s="589"/>
      <c r="CV34" s="589"/>
      <c r="CW34" s="589"/>
      <c r="CX34" s="589"/>
      <c r="CY34" s="590"/>
      <c r="CZ34" s="591">
        <v>10.8</v>
      </c>
      <c r="DA34" s="609"/>
      <c r="DB34" s="609"/>
      <c r="DC34" s="610"/>
      <c r="DD34" s="594">
        <v>2760441</v>
      </c>
      <c r="DE34" s="589"/>
      <c r="DF34" s="589"/>
      <c r="DG34" s="589"/>
      <c r="DH34" s="589"/>
      <c r="DI34" s="589"/>
      <c r="DJ34" s="589"/>
      <c r="DK34" s="590"/>
      <c r="DL34" s="594">
        <v>2349491</v>
      </c>
      <c r="DM34" s="589"/>
      <c r="DN34" s="589"/>
      <c r="DO34" s="589"/>
      <c r="DP34" s="589"/>
      <c r="DQ34" s="589"/>
      <c r="DR34" s="589"/>
      <c r="DS34" s="589"/>
      <c r="DT34" s="589"/>
      <c r="DU34" s="589"/>
      <c r="DV34" s="590"/>
      <c r="DW34" s="611">
        <v>13</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1063200</v>
      </c>
      <c r="S35" s="589"/>
      <c r="T35" s="589"/>
      <c r="U35" s="589"/>
      <c r="V35" s="589"/>
      <c r="W35" s="589"/>
      <c r="X35" s="589"/>
      <c r="Y35" s="590"/>
      <c r="Z35" s="641">
        <v>3.4</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4293147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154220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239204</v>
      </c>
      <c r="CS35" s="607"/>
      <c r="CT35" s="607"/>
      <c r="CU35" s="607"/>
      <c r="CV35" s="607"/>
      <c r="CW35" s="607"/>
      <c r="CX35" s="607"/>
      <c r="CY35" s="608"/>
      <c r="CZ35" s="591">
        <v>0.8</v>
      </c>
      <c r="DA35" s="609"/>
      <c r="DB35" s="609"/>
      <c r="DC35" s="610"/>
      <c r="DD35" s="594">
        <v>171324</v>
      </c>
      <c r="DE35" s="607"/>
      <c r="DF35" s="607"/>
      <c r="DG35" s="607"/>
      <c r="DH35" s="607"/>
      <c r="DI35" s="607"/>
      <c r="DJ35" s="607"/>
      <c r="DK35" s="608"/>
      <c r="DL35" s="594">
        <v>171324</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31589428</v>
      </c>
      <c r="S36" s="629"/>
      <c r="T36" s="629"/>
      <c r="U36" s="629"/>
      <c r="V36" s="629"/>
      <c r="W36" s="629"/>
      <c r="X36" s="629"/>
      <c r="Y36" s="632"/>
      <c r="Z36" s="633">
        <v>100</v>
      </c>
      <c r="AA36" s="633"/>
      <c r="AB36" s="633"/>
      <c r="AC36" s="633"/>
      <c r="AD36" s="634">
        <v>16992195</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1078169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-301342</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3463007</v>
      </c>
      <c r="CS36" s="589"/>
      <c r="CT36" s="589"/>
      <c r="CU36" s="589"/>
      <c r="CV36" s="589"/>
      <c r="CW36" s="589"/>
      <c r="CX36" s="589"/>
      <c r="CY36" s="590"/>
      <c r="CZ36" s="591">
        <v>11.6</v>
      </c>
      <c r="DA36" s="609"/>
      <c r="DB36" s="609"/>
      <c r="DC36" s="610"/>
      <c r="DD36" s="594">
        <v>2992176</v>
      </c>
      <c r="DE36" s="589"/>
      <c r="DF36" s="589"/>
      <c r="DG36" s="589"/>
      <c r="DH36" s="589"/>
      <c r="DI36" s="589"/>
      <c r="DJ36" s="589"/>
      <c r="DK36" s="590"/>
      <c r="DL36" s="594">
        <v>2364110</v>
      </c>
      <c r="DM36" s="589"/>
      <c r="DN36" s="589"/>
      <c r="DO36" s="589"/>
      <c r="DP36" s="589"/>
      <c r="DQ36" s="589"/>
      <c r="DR36" s="589"/>
      <c r="DS36" s="589"/>
      <c r="DT36" s="589"/>
      <c r="DU36" s="589"/>
      <c r="DV36" s="590"/>
      <c r="DW36" s="611">
        <v>13.1</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343601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9202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1489852</v>
      </c>
      <c r="CS37" s="607"/>
      <c r="CT37" s="607"/>
      <c r="CU37" s="607"/>
      <c r="CV37" s="607"/>
      <c r="CW37" s="607"/>
      <c r="CX37" s="607"/>
      <c r="CY37" s="608"/>
      <c r="CZ37" s="591">
        <v>5</v>
      </c>
      <c r="DA37" s="609"/>
      <c r="DB37" s="609"/>
      <c r="DC37" s="610"/>
      <c r="DD37" s="594">
        <v>1367752</v>
      </c>
      <c r="DE37" s="607"/>
      <c r="DF37" s="607"/>
      <c r="DG37" s="607"/>
      <c r="DH37" s="607"/>
      <c r="DI37" s="607"/>
      <c r="DJ37" s="607"/>
      <c r="DK37" s="608"/>
      <c r="DL37" s="594">
        <v>993685</v>
      </c>
      <c r="DM37" s="607"/>
      <c r="DN37" s="607"/>
      <c r="DO37" s="607"/>
      <c r="DP37" s="607"/>
      <c r="DQ37" s="607"/>
      <c r="DR37" s="607"/>
      <c r="DS37" s="607"/>
      <c r="DT37" s="607"/>
      <c r="DU37" s="607"/>
      <c r="DV37" s="608"/>
      <c r="DW37" s="611">
        <v>5.5</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153784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16563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3567694</v>
      </c>
      <c r="CS38" s="589"/>
      <c r="CT38" s="589"/>
      <c r="CU38" s="589"/>
      <c r="CV38" s="589"/>
      <c r="CW38" s="589"/>
      <c r="CX38" s="589"/>
      <c r="CY38" s="590"/>
      <c r="CZ38" s="591">
        <v>11.9</v>
      </c>
      <c r="DA38" s="609"/>
      <c r="DB38" s="609"/>
      <c r="DC38" s="610"/>
      <c r="DD38" s="594">
        <v>3187591</v>
      </c>
      <c r="DE38" s="589"/>
      <c r="DF38" s="589"/>
      <c r="DG38" s="589"/>
      <c r="DH38" s="589"/>
      <c r="DI38" s="589"/>
      <c r="DJ38" s="589"/>
      <c r="DK38" s="590"/>
      <c r="DL38" s="594">
        <v>2234260</v>
      </c>
      <c r="DM38" s="589"/>
      <c r="DN38" s="589"/>
      <c r="DO38" s="589"/>
      <c r="DP38" s="589"/>
      <c r="DQ38" s="589"/>
      <c r="DR38" s="589"/>
      <c r="DS38" s="589"/>
      <c r="DT38" s="589"/>
      <c r="DU38" s="589"/>
      <c r="DV38" s="590"/>
      <c r="DW38" s="611">
        <v>12.4</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4200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81</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1015676</v>
      </c>
      <c r="CS39" s="607"/>
      <c r="CT39" s="607"/>
      <c r="CU39" s="607"/>
      <c r="CV39" s="607"/>
      <c r="CW39" s="607"/>
      <c r="CX39" s="607"/>
      <c r="CY39" s="608"/>
      <c r="CZ39" s="591">
        <v>3.4</v>
      </c>
      <c r="DA39" s="609"/>
      <c r="DB39" s="609"/>
      <c r="DC39" s="610"/>
      <c r="DD39" s="594">
        <v>800485</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805726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131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65000</v>
      </c>
      <c r="CS40" s="589"/>
      <c r="CT40" s="589"/>
      <c r="CU40" s="589"/>
      <c r="CV40" s="589"/>
      <c r="CW40" s="589"/>
      <c r="CX40" s="589"/>
      <c r="CY40" s="590"/>
      <c r="CZ40" s="591">
        <v>0.2</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1907667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309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5014093</v>
      </c>
      <c r="CS42" s="589"/>
      <c r="CT42" s="589"/>
      <c r="CU42" s="589"/>
      <c r="CV42" s="589"/>
      <c r="CW42" s="589"/>
      <c r="CX42" s="589"/>
      <c r="CY42" s="590"/>
      <c r="CZ42" s="591">
        <v>16.7</v>
      </c>
      <c r="DA42" s="592"/>
      <c r="DB42" s="592"/>
      <c r="DC42" s="593"/>
      <c r="DD42" s="594">
        <v>1240725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202873</v>
      </c>
      <c r="CS43" s="607"/>
      <c r="CT43" s="607"/>
      <c r="CU43" s="607"/>
      <c r="CV43" s="607"/>
      <c r="CW43" s="607"/>
      <c r="CX43" s="607"/>
      <c r="CY43" s="608"/>
      <c r="CZ43" s="591">
        <v>0.7</v>
      </c>
      <c r="DA43" s="609"/>
      <c r="DB43" s="609"/>
      <c r="DC43" s="610"/>
      <c r="DD43" s="594">
        <v>202873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4883602</v>
      </c>
      <c r="CS44" s="589"/>
      <c r="CT44" s="589"/>
      <c r="CU44" s="589"/>
      <c r="CV44" s="589"/>
      <c r="CW44" s="589"/>
      <c r="CX44" s="589"/>
      <c r="CY44" s="590"/>
      <c r="CZ44" s="591">
        <v>16.3</v>
      </c>
      <c r="DA44" s="592"/>
      <c r="DB44" s="592"/>
      <c r="DC44" s="593"/>
      <c r="DD44" s="594">
        <v>1147625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1187111</v>
      </c>
      <c r="CS45" s="607"/>
      <c r="CT45" s="607"/>
      <c r="CU45" s="607"/>
      <c r="CV45" s="607"/>
      <c r="CW45" s="607"/>
      <c r="CX45" s="607"/>
      <c r="CY45" s="608"/>
      <c r="CZ45" s="591">
        <v>4</v>
      </c>
      <c r="DA45" s="609"/>
      <c r="DB45" s="609"/>
      <c r="DC45" s="610"/>
      <c r="DD45" s="594">
        <v>169559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3609906</v>
      </c>
      <c r="CS46" s="589"/>
      <c r="CT46" s="589"/>
      <c r="CU46" s="589"/>
      <c r="CV46" s="589"/>
      <c r="CW46" s="589"/>
      <c r="CX46" s="589"/>
      <c r="CY46" s="590"/>
      <c r="CZ46" s="591">
        <v>12.1</v>
      </c>
      <c r="DA46" s="592"/>
      <c r="DB46" s="592"/>
      <c r="DC46" s="593"/>
      <c r="DD46" s="594">
        <v>941091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130491</v>
      </c>
      <c r="CS47" s="607"/>
      <c r="CT47" s="607"/>
      <c r="CU47" s="607"/>
      <c r="CV47" s="607"/>
      <c r="CW47" s="607"/>
      <c r="CX47" s="607"/>
      <c r="CY47" s="608"/>
      <c r="CZ47" s="591">
        <v>0.4</v>
      </c>
      <c r="DA47" s="609"/>
      <c r="DB47" s="609"/>
      <c r="DC47" s="610"/>
      <c r="DD47" s="594">
        <v>93100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29935021</v>
      </c>
      <c r="CS49" s="573"/>
      <c r="CT49" s="573"/>
      <c r="CU49" s="573"/>
      <c r="CV49" s="573"/>
      <c r="CW49" s="573"/>
      <c r="CX49" s="573"/>
      <c r="CY49" s="574"/>
      <c r="CZ49" s="575">
        <v>100</v>
      </c>
      <c r="DA49" s="576"/>
      <c r="DB49" s="576"/>
      <c r="DC49" s="577"/>
      <c r="DD49" s="578">
        <v>20288294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31598</v>
      </c>
      <c r="R7" s="1101"/>
      <c r="S7" s="1101"/>
      <c r="T7" s="1101"/>
      <c r="U7" s="1101"/>
      <c r="V7" s="1101">
        <v>29943</v>
      </c>
      <c r="W7" s="1101"/>
      <c r="X7" s="1101"/>
      <c r="Y7" s="1101"/>
      <c r="Z7" s="1101"/>
      <c r="AA7" s="1101">
        <v>1654</v>
      </c>
      <c r="AB7" s="1101"/>
      <c r="AC7" s="1101"/>
      <c r="AD7" s="1101"/>
      <c r="AE7" s="1102"/>
      <c r="AF7" s="1103">
        <v>1533</v>
      </c>
      <c r="AG7" s="1104"/>
      <c r="AH7" s="1104"/>
      <c r="AI7" s="1104"/>
      <c r="AJ7" s="1105"/>
      <c r="AK7" s="1087">
        <v>852</v>
      </c>
      <c r="AL7" s="1088"/>
      <c r="AM7" s="1088"/>
      <c r="AN7" s="1088"/>
      <c r="AO7" s="1088"/>
      <c r="AP7" s="1088">
        <v>34723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84">
        <v>8</v>
      </c>
      <c r="CI7" s="1085"/>
      <c r="CJ7" s="1085"/>
      <c r="CK7" s="1085"/>
      <c r="CL7" s="1086"/>
      <c r="CM7" s="1084">
        <v>73</v>
      </c>
      <c r="CN7" s="1085"/>
      <c r="CO7" s="1085"/>
      <c r="CP7" s="1085"/>
      <c r="CQ7" s="1086"/>
      <c r="CR7" s="1084">
        <v>30</v>
      </c>
      <c r="CS7" s="1085"/>
      <c r="CT7" s="1085"/>
      <c r="CU7" s="1085"/>
      <c r="CV7" s="1086"/>
      <c r="CW7" s="1084" t="s">
        <v>540</v>
      </c>
      <c r="CX7" s="1085"/>
      <c r="CY7" s="1085"/>
      <c r="CZ7" s="1085"/>
      <c r="DA7" s="1086"/>
      <c r="DB7" s="1084" t="s">
        <v>540</v>
      </c>
      <c r="DC7" s="1085"/>
      <c r="DD7" s="1085"/>
      <c r="DE7" s="1085"/>
      <c r="DF7" s="1086"/>
      <c r="DG7" s="1084" t="s">
        <v>540</v>
      </c>
      <c r="DH7" s="1085"/>
      <c r="DI7" s="1085"/>
      <c r="DJ7" s="1085"/>
      <c r="DK7" s="1086"/>
      <c r="DL7" s="1084" t="s">
        <v>540</v>
      </c>
      <c r="DM7" s="1085"/>
      <c r="DN7" s="1085"/>
      <c r="DO7" s="1085"/>
      <c r="DP7" s="1086"/>
      <c r="DQ7" s="1084" t="s">
        <v>540</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1</v>
      </c>
      <c r="CI8" s="986"/>
      <c r="CJ8" s="986"/>
      <c r="CK8" s="986"/>
      <c r="CL8" s="987"/>
      <c r="CM8" s="985">
        <v>58</v>
      </c>
      <c r="CN8" s="986"/>
      <c r="CO8" s="986"/>
      <c r="CP8" s="986"/>
      <c r="CQ8" s="987"/>
      <c r="CR8" s="985">
        <v>10</v>
      </c>
      <c r="CS8" s="986"/>
      <c r="CT8" s="986"/>
      <c r="CU8" s="986"/>
      <c r="CV8" s="987"/>
      <c r="CW8" s="985" t="s">
        <v>540</v>
      </c>
      <c r="CX8" s="986"/>
      <c r="CY8" s="986"/>
      <c r="CZ8" s="986"/>
      <c r="DA8" s="987"/>
      <c r="DB8" s="985" t="s">
        <v>540</v>
      </c>
      <c r="DC8" s="986"/>
      <c r="DD8" s="986"/>
      <c r="DE8" s="986"/>
      <c r="DF8" s="987"/>
      <c r="DG8" s="985" t="s">
        <v>540</v>
      </c>
      <c r="DH8" s="986"/>
      <c r="DI8" s="986"/>
      <c r="DJ8" s="986"/>
      <c r="DK8" s="987"/>
      <c r="DL8" s="985" t="s">
        <v>540</v>
      </c>
      <c r="DM8" s="986"/>
      <c r="DN8" s="986"/>
      <c r="DO8" s="986"/>
      <c r="DP8" s="987"/>
      <c r="DQ8" s="985" t="s">
        <v>540</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538</v>
      </c>
      <c r="BT9" s="1011"/>
      <c r="BU9" s="1011"/>
      <c r="BV9" s="1011"/>
      <c r="BW9" s="1011"/>
      <c r="BX9" s="1011"/>
      <c r="BY9" s="1011"/>
      <c r="BZ9" s="1011"/>
      <c r="CA9" s="1011"/>
      <c r="CB9" s="1011"/>
      <c r="CC9" s="1011"/>
      <c r="CD9" s="1011"/>
      <c r="CE9" s="1011"/>
      <c r="CF9" s="1011"/>
      <c r="CG9" s="1012"/>
      <c r="CH9" s="985">
        <v>-5</v>
      </c>
      <c r="CI9" s="986"/>
      <c r="CJ9" s="986"/>
      <c r="CK9" s="986"/>
      <c r="CL9" s="987"/>
      <c r="CM9" s="985">
        <v>5</v>
      </c>
      <c r="CN9" s="986"/>
      <c r="CO9" s="986"/>
      <c r="CP9" s="986"/>
      <c r="CQ9" s="987"/>
      <c r="CR9" s="985">
        <v>10</v>
      </c>
      <c r="CS9" s="986"/>
      <c r="CT9" s="986"/>
      <c r="CU9" s="986"/>
      <c r="CV9" s="987"/>
      <c r="CW9" s="985" t="s">
        <v>540</v>
      </c>
      <c r="CX9" s="986"/>
      <c r="CY9" s="986"/>
      <c r="CZ9" s="986"/>
      <c r="DA9" s="987"/>
      <c r="DB9" s="985" t="s">
        <v>540</v>
      </c>
      <c r="DC9" s="986"/>
      <c r="DD9" s="986"/>
      <c r="DE9" s="986"/>
      <c r="DF9" s="987"/>
      <c r="DG9" s="985" t="s">
        <v>540</v>
      </c>
      <c r="DH9" s="986"/>
      <c r="DI9" s="986"/>
      <c r="DJ9" s="986"/>
      <c r="DK9" s="987"/>
      <c r="DL9" s="985" t="s">
        <v>540</v>
      </c>
      <c r="DM9" s="986"/>
      <c r="DN9" s="986"/>
      <c r="DO9" s="986"/>
      <c r="DP9" s="987"/>
      <c r="DQ9" s="985" t="s">
        <v>540</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539</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23</v>
      </c>
      <c r="CN10" s="986"/>
      <c r="CO10" s="986"/>
      <c r="CP10" s="986"/>
      <c r="CQ10" s="987"/>
      <c r="CR10" s="985">
        <v>45</v>
      </c>
      <c r="CS10" s="986"/>
      <c r="CT10" s="986"/>
      <c r="CU10" s="986"/>
      <c r="CV10" s="987"/>
      <c r="CW10" s="985" t="s">
        <v>540</v>
      </c>
      <c r="CX10" s="986"/>
      <c r="CY10" s="986"/>
      <c r="CZ10" s="986"/>
      <c r="DA10" s="987"/>
      <c r="DB10" s="985" t="s">
        <v>540</v>
      </c>
      <c r="DC10" s="986"/>
      <c r="DD10" s="986"/>
      <c r="DE10" s="986"/>
      <c r="DF10" s="987"/>
      <c r="DG10" s="985" t="s">
        <v>540</v>
      </c>
      <c r="DH10" s="986"/>
      <c r="DI10" s="986"/>
      <c r="DJ10" s="986"/>
      <c r="DK10" s="987"/>
      <c r="DL10" s="985" t="s">
        <v>540</v>
      </c>
      <c r="DM10" s="986"/>
      <c r="DN10" s="986"/>
      <c r="DO10" s="986"/>
      <c r="DP10" s="987"/>
      <c r="DQ10" s="985" t="s">
        <v>540</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31598</v>
      </c>
      <c r="R23" s="1065"/>
      <c r="S23" s="1065"/>
      <c r="T23" s="1065"/>
      <c r="U23" s="1065"/>
      <c r="V23" s="1065">
        <v>29943</v>
      </c>
      <c r="W23" s="1065"/>
      <c r="X23" s="1065"/>
      <c r="Y23" s="1065"/>
      <c r="Z23" s="1065"/>
      <c r="AA23" s="1065">
        <v>1654</v>
      </c>
      <c r="AB23" s="1065"/>
      <c r="AC23" s="1065"/>
      <c r="AD23" s="1065"/>
      <c r="AE23" s="1066"/>
      <c r="AF23" s="1067">
        <v>1533</v>
      </c>
      <c r="AG23" s="1065"/>
      <c r="AH23" s="1065"/>
      <c r="AI23" s="1065"/>
      <c r="AJ23" s="1068"/>
      <c r="AK23" s="1069"/>
      <c r="AL23" s="1070"/>
      <c r="AM23" s="1070"/>
      <c r="AN23" s="1070"/>
      <c r="AO23" s="1070"/>
      <c r="AP23" s="1065">
        <v>34723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7983</v>
      </c>
      <c r="R28" s="1050"/>
      <c r="S28" s="1050"/>
      <c r="T28" s="1050"/>
      <c r="U28" s="1050"/>
      <c r="V28" s="1050">
        <v>7829</v>
      </c>
      <c r="W28" s="1050"/>
      <c r="X28" s="1050"/>
      <c r="Y28" s="1050"/>
      <c r="Z28" s="1050"/>
      <c r="AA28" s="1050">
        <v>154</v>
      </c>
      <c r="AB28" s="1050"/>
      <c r="AC28" s="1050"/>
      <c r="AD28" s="1050"/>
      <c r="AE28" s="1051"/>
      <c r="AF28" s="1052">
        <v>154</v>
      </c>
      <c r="AG28" s="1050"/>
      <c r="AH28" s="1050"/>
      <c r="AI28" s="1050"/>
      <c r="AJ28" s="1053"/>
      <c r="AK28" s="1054">
        <v>806</v>
      </c>
      <c r="AL28" s="1042"/>
      <c r="AM28" s="1042"/>
      <c r="AN28" s="1042"/>
      <c r="AO28" s="1042"/>
      <c r="AP28" s="1042" t="s">
        <v>540</v>
      </c>
      <c r="AQ28" s="1042"/>
      <c r="AR28" s="1042"/>
      <c r="AS28" s="1042"/>
      <c r="AT28" s="1042"/>
      <c r="AU28" s="1042" t="s">
        <v>540</v>
      </c>
      <c r="AV28" s="1042"/>
      <c r="AW28" s="1042"/>
      <c r="AX28" s="1042"/>
      <c r="AY28" s="1042"/>
      <c r="AZ28" s="1043" t="s">
        <v>540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6107</v>
      </c>
      <c r="R29" s="1040"/>
      <c r="S29" s="1040"/>
      <c r="T29" s="1040"/>
      <c r="U29" s="1040"/>
      <c r="V29" s="1040">
        <v>5980</v>
      </c>
      <c r="W29" s="1040"/>
      <c r="X29" s="1040"/>
      <c r="Y29" s="1040"/>
      <c r="Z29" s="1040"/>
      <c r="AA29" s="1040">
        <v>127</v>
      </c>
      <c r="AB29" s="1040"/>
      <c r="AC29" s="1040"/>
      <c r="AD29" s="1040"/>
      <c r="AE29" s="1041"/>
      <c r="AF29" s="1015">
        <v>127</v>
      </c>
      <c r="AG29" s="1016"/>
      <c r="AH29" s="1016"/>
      <c r="AI29" s="1016"/>
      <c r="AJ29" s="1017"/>
      <c r="AK29" s="976">
        <v>902</v>
      </c>
      <c r="AL29" s="967"/>
      <c r="AM29" s="967"/>
      <c r="AN29" s="967"/>
      <c r="AO29" s="967"/>
      <c r="AP29" s="967" t="s">
        <v>540</v>
      </c>
      <c r="AQ29" s="967"/>
      <c r="AR29" s="967"/>
      <c r="AS29" s="967"/>
      <c r="AT29" s="967"/>
      <c r="AU29" s="967" t="s">
        <v>540</v>
      </c>
      <c r="AV29" s="967"/>
      <c r="AW29" s="967"/>
      <c r="AX29" s="967"/>
      <c r="AY29" s="967"/>
      <c r="AZ29" s="1038" t="s">
        <v>540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667</v>
      </c>
      <c r="R30" s="1040"/>
      <c r="S30" s="1040"/>
      <c r="T30" s="1040"/>
      <c r="U30" s="1040"/>
      <c r="V30" s="1040">
        <v>665</v>
      </c>
      <c r="W30" s="1040"/>
      <c r="X30" s="1040"/>
      <c r="Y30" s="1040"/>
      <c r="Z30" s="1040"/>
      <c r="AA30" s="1040">
        <v>3</v>
      </c>
      <c r="AB30" s="1040"/>
      <c r="AC30" s="1040"/>
      <c r="AD30" s="1040"/>
      <c r="AE30" s="1041"/>
      <c r="AF30" s="1015">
        <v>3</v>
      </c>
      <c r="AG30" s="1016"/>
      <c r="AH30" s="1016"/>
      <c r="AI30" s="1016"/>
      <c r="AJ30" s="1017"/>
      <c r="AK30" s="976">
        <v>237</v>
      </c>
      <c r="AL30" s="967"/>
      <c r="AM30" s="967"/>
      <c r="AN30" s="967"/>
      <c r="AO30" s="967"/>
      <c r="AP30" s="967" t="s">
        <v>540</v>
      </c>
      <c r="AQ30" s="967"/>
      <c r="AR30" s="967"/>
      <c r="AS30" s="967"/>
      <c r="AT30" s="967"/>
      <c r="AU30" s="967" t="s">
        <v>540</v>
      </c>
      <c r="AV30" s="967"/>
      <c r="AW30" s="967"/>
      <c r="AX30" s="967"/>
      <c r="AY30" s="967"/>
      <c r="AZ30" s="1038" t="s">
        <v>540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408</v>
      </c>
      <c r="R31" s="1040"/>
      <c r="S31" s="1040"/>
      <c r="T31" s="1040"/>
      <c r="U31" s="1040"/>
      <c r="V31" s="1040">
        <v>402</v>
      </c>
      <c r="W31" s="1040"/>
      <c r="X31" s="1040"/>
      <c r="Y31" s="1040"/>
      <c r="Z31" s="1040"/>
      <c r="AA31" s="1040">
        <v>6</v>
      </c>
      <c r="AB31" s="1040"/>
      <c r="AC31" s="1040"/>
      <c r="AD31" s="1040"/>
      <c r="AE31" s="1041"/>
      <c r="AF31" s="1015">
        <v>481</v>
      </c>
      <c r="AG31" s="1016"/>
      <c r="AH31" s="1016"/>
      <c r="AI31" s="1016"/>
      <c r="AJ31" s="1017"/>
      <c r="AK31" s="976">
        <v>17</v>
      </c>
      <c r="AL31" s="967"/>
      <c r="AM31" s="967"/>
      <c r="AN31" s="967"/>
      <c r="AO31" s="967"/>
      <c r="AP31" s="967">
        <v>2259</v>
      </c>
      <c r="AQ31" s="967"/>
      <c r="AR31" s="967"/>
      <c r="AS31" s="967"/>
      <c r="AT31" s="967"/>
      <c r="AU31" s="967">
        <v>122</v>
      </c>
      <c r="AV31" s="967"/>
      <c r="AW31" s="967"/>
      <c r="AX31" s="967"/>
      <c r="AY31" s="967"/>
      <c r="AZ31" s="1038" t="s">
        <v>540</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3337</v>
      </c>
      <c r="R32" s="1040"/>
      <c r="S32" s="1040"/>
      <c r="T32" s="1040"/>
      <c r="U32" s="1040"/>
      <c r="V32" s="1040">
        <v>4489</v>
      </c>
      <c r="W32" s="1040"/>
      <c r="X32" s="1040"/>
      <c r="Y32" s="1040"/>
      <c r="Z32" s="1040"/>
      <c r="AA32" s="1040">
        <v>-1152</v>
      </c>
      <c r="AB32" s="1040"/>
      <c r="AC32" s="1040"/>
      <c r="AD32" s="1040"/>
      <c r="AE32" s="1041"/>
      <c r="AF32" s="1015">
        <v>830</v>
      </c>
      <c r="AG32" s="1016"/>
      <c r="AH32" s="1016"/>
      <c r="AI32" s="1016"/>
      <c r="AJ32" s="1017"/>
      <c r="AK32" s="976">
        <v>344</v>
      </c>
      <c r="AL32" s="967"/>
      <c r="AM32" s="967"/>
      <c r="AN32" s="967"/>
      <c r="AO32" s="967"/>
      <c r="AP32" s="967">
        <v>4932</v>
      </c>
      <c r="AQ32" s="967"/>
      <c r="AR32" s="967"/>
      <c r="AS32" s="967"/>
      <c r="AT32" s="967"/>
      <c r="AU32" s="967">
        <v>2673</v>
      </c>
      <c r="AV32" s="967"/>
      <c r="AW32" s="967"/>
      <c r="AX32" s="967"/>
      <c r="AY32" s="967"/>
      <c r="AZ32" s="1038" t="s">
        <v>540</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1239</v>
      </c>
      <c r="R33" s="1040"/>
      <c r="S33" s="1040"/>
      <c r="T33" s="1040"/>
      <c r="U33" s="1040"/>
      <c r="V33" s="1040">
        <v>1198</v>
      </c>
      <c r="W33" s="1040"/>
      <c r="X33" s="1040"/>
      <c r="Y33" s="1040"/>
      <c r="Z33" s="1040"/>
      <c r="AA33" s="1040">
        <v>41</v>
      </c>
      <c r="AB33" s="1040"/>
      <c r="AC33" s="1040"/>
      <c r="AD33" s="1040"/>
      <c r="AE33" s="1041"/>
      <c r="AF33" s="1015">
        <v>69</v>
      </c>
      <c r="AG33" s="1016"/>
      <c r="AH33" s="1016"/>
      <c r="AI33" s="1016"/>
      <c r="AJ33" s="1017"/>
      <c r="AK33" s="976">
        <v>378</v>
      </c>
      <c r="AL33" s="967"/>
      <c r="AM33" s="967"/>
      <c r="AN33" s="967"/>
      <c r="AO33" s="967"/>
      <c r="AP33" s="967">
        <v>5719</v>
      </c>
      <c r="AQ33" s="967"/>
      <c r="AR33" s="967"/>
      <c r="AS33" s="967"/>
      <c r="AT33" s="967"/>
      <c r="AU33" s="967">
        <v>3083</v>
      </c>
      <c r="AV33" s="967"/>
      <c r="AW33" s="967"/>
      <c r="AX33" s="967"/>
      <c r="AY33" s="967"/>
      <c r="AZ33" s="1038" t="s">
        <v>540</v>
      </c>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645</v>
      </c>
      <c r="R34" s="1040"/>
      <c r="S34" s="1040"/>
      <c r="T34" s="1040"/>
      <c r="U34" s="1040"/>
      <c r="V34" s="1040">
        <v>645</v>
      </c>
      <c r="W34" s="1040"/>
      <c r="X34" s="1040"/>
      <c r="Y34" s="1040"/>
      <c r="Z34" s="1040"/>
      <c r="AA34" s="1040" t="s">
        <v>540</v>
      </c>
      <c r="AB34" s="1040"/>
      <c r="AC34" s="1040"/>
      <c r="AD34" s="1040"/>
      <c r="AE34" s="1041"/>
      <c r="AF34" s="1015" t="s">
        <v>111</v>
      </c>
      <c r="AG34" s="1016"/>
      <c r="AH34" s="1016"/>
      <c r="AI34" s="1016"/>
      <c r="AJ34" s="1017"/>
      <c r="AK34" s="976">
        <v>154</v>
      </c>
      <c r="AL34" s="967"/>
      <c r="AM34" s="967"/>
      <c r="AN34" s="967"/>
      <c r="AO34" s="967"/>
      <c r="AP34" s="967">
        <v>1432</v>
      </c>
      <c r="AQ34" s="967"/>
      <c r="AR34" s="967"/>
      <c r="AS34" s="967"/>
      <c r="AT34" s="967"/>
      <c r="AU34" s="967">
        <v>1047</v>
      </c>
      <c r="AV34" s="967"/>
      <c r="AW34" s="967"/>
      <c r="AX34" s="967"/>
      <c r="AY34" s="967"/>
      <c r="AZ34" s="1038" t="s">
        <v>540</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387</v>
      </c>
      <c r="C35" s="1034"/>
      <c r="D35" s="1034"/>
      <c r="E35" s="1034"/>
      <c r="F35" s="1034"/>
      <c r="G35" s="1034"/>
      <c r="H35" s="1034"/>
      <c r="I35" s="1034"/>
      <c r="J35" s="1034"/>
      <c r="K35" s="1034"/>
      <c r="L35" s="1034"/>
      <c r="M35" s="1034"/>
      <c r="N35" s="1034"/>
      <c r="O35" s="1034"/>
      <c r="P35" s="1035"/>
      <c r="Q35" s="1039">
        <v>1239</v>
      </c>
      <c r="R35" s="1040"/>
      <c r="S35" s="1040"/>
      <c r="T35" s="1040"/>
      <c r="U35" s="1040"/>
      <c r="V35" s="1040">
        <v>1239</v>
      </c>
      <c r="W35" s="1040"/>
      <c r="X35" s="1040"/>
      <c r="Y35" s="1040"/>
      <c r="Z35" s="1040"/>
      <c r="AA35" s="1040" t="s">
        <v>540</v>
      </c>
      <c r="AB35" s="1040"/>
      <c r="AC35" s="1040"/>
      <c r="AD35" s="1040"/>
      <c r="AE35" s="1041"/>
      <c r="AF35" s="1015" t="s">
        <v>111</v>
      </c>
      <c r="AG35" s="1016"/>
      <c r="AH35" s="1016"/>
      <c r="AI35" s="1016"/>
      <c r="AJ35" s="1017"/>
      <c r="AK35" s="976">
        <v>722</v>
      </c>
      <c r="AL35" s="967"/>
      <c r="AM35" s="967"/>
      <c r="AN35" s="967"/>
      <c r="AO35" s="967"/>
      <c r="AP35" s="967">
        <v>6684</v>
      </c>
      <c r="AQ35" s="967"/>
      <c r="AR35" s="967"/>
      <c r="AS35" s="967"/>
      <c r="AT35" s="967"/>
      <c r="AU35" s="967">
        <v>5287</v>
      </c>
      <c r="AV35" s="967"/>
      <c r="AW35" s="967"/>
      <c r="AX35" s="967"/>
      <c r="AY35" s="967"/>
      <c r="AZ35" s="1038" t="s">
        <v>540</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1664</v>
      </c>
      <c r="AG63" s="955"/>
      <c r="AH63" s="955"/>
      <c r="AI63" s="955"/>
      <c r="AJ63" s="1026"/>
      <c r="AK63" s="1027"/>
      <c r="AL63" s="959"/>
      <c r="AM63" s="959"/>
      <c r="AN63" s="959"/>
      <c r="AO63" s="959"/>
      <c r="AP63" s="955">
        <v>15307</v>
      </c>
      <c r="AQ63" s="955"/>
      <c r="AR63" s="955"/>
      <c r="AS63" s="955"/>
      <c r="AT63" s="955"/>
      <c r="AU63" s="955">
        <v>12212</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532</v>
      </c>
      <c r="C68" s="982"/>
      <c r="D68" s="982"/>
      <c r="E68" s="982"/>
      <c r="F68" s="982"/>
      <c r="G68" s="982"/>
      <c r="H68" s="982"/>
      <c r="I68" s="982"/>
      <c r="J68" s="982"/>
      <c r="K68" s="982"/>
      <c r="L68" s="982"/>
      <c r="M68" s="982"/>
      <c r="N68" s="982"/>
      <c r="O68" s="982"/>
      <c r="P68" s="983"/>
      <c r="Q68" s="984">
        <v>2836</v>
      </c>
      <c r="R68" s="978"/>
      <c r="S68" s="978"/>
      <c r="T68" s="978"/>
      <c r="U68" s="978"/>
      <c r="V68" s="978">
        <v>2693</v>
      </c>
      <c r="W68" s="978"/>
      <c r="X68" s="978"/>
      <c r="Y68" s="978"/>
      <c r="Z68" s="978"/>
      <c r="AA68" s="978">
        <v>143</v>
      </c>
      <c r="AB68" s="978"/>
      <c r="AC68" s="978"/>
      <c r="AD68" s="978"/>
      <c r="AE68" s="978"/>
      <c r="AF68" s="978">
        <v>143</v>
      </c>
      <c r="AG68" s="978"/>
      <c r="AH68" s="978"/>
      <c r="AI68" s="978"/>
      <c r="AJ68" s="978"/>
      <c r="AK68" s="978">
        <v>7</v>
      </c>
      <c r="AL68" s="978"/>
      <c r="AM68" s="978"/>
      <c r="AN68" s="978"/>
      <c r="AO68" s="978"/>
      <c r="AP68" s="978">
        <v>353</v>
      </c>
      <c r="AQ68" s="978"/>
      <c r="AR68" s="978"/>
      <c r="AS68" s="978"/>
      <c r="AT68" s="978"/>
      <c r="AU68" s="978">
        <v>124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533</v>
      </c>
      <c r="C69" s="971"/>
      <c r="D69" s="971"/>
      <c r="E69" s="971"/>
      <c r="F69" s="971"/>
      <c r="G69" s="971"/>
      <c r="H69" s="971"/>
      <c r="I69" s="971"/>
      <c r="J69" s="971"/>
      <c r="K69" s="971"/>
      <c r="L69" s="971"/>
      <c r="M69" s="971"/>
      <c r="N69" s="971"/>
      <c r="O69" s="971"/>
      <c r="P69" s="972"/>
      <c r="Q69" s="973">
        <v>12187</v>
      </c>
      <c r="R69" s="967"/>
      <c r="S69" s="967"/>
      <c r="T69" s="967"/>
      <c r="U69" s="967"/>
      <c r="V69" s="967">
        <v>11323</v>
      </c>
      <c r="W69" s="967"/>
      <c r="X69" s="967"/>
      <c r="Y69" s="967"/>
      <c r="Z69" s="967"/>
      <c r="AA69" s="967">
        <v>864</v>
      </c>
      <c r="AB69" s="967"/>
      <c r="AC69" s="967"/>
      <c r="AD69" s="967"/>
      <c r="AE69" s="967"/>
      <c r="AF69" s="967">
        <v>864</v>
      </c>
      <c r="AG69" s="967"/>
      <c r="AH69" s="967"/>
      <c r="AI69" s="967"/>
      <c r="AJ69" s="967"/>
      <c r="AK69" s="967">
        <v>1252</v>
      </c>
      <c r="AL69" s="967"/>
      <c r="AM69" s="967"/>
      <c r="AN69" s="967"/>
      <c r="AO69" s="967"/>
      <c r="AP69" s="967" t="s">
        <v>540</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534</v>
      </c>
      <c r="C70" s="971"/>
      <c r="D70" s="971"/>
      <c r="E70" s="971"/>
      <c r="F70" s="971"/>
      <c r="G70" s="971"/>
      <c r="H70" s="971"/>
      <c r="I70" s="971"/>
      <c r="J70" s="971"/>
      <c r="K70" s="971"/>
      <c r="L70" s="971"/>
      <c r="M70" s="971"/>
      <c r="N70" s="971"/>
      <c r="O70" s="971"/>
      <c r="P70" s="972"/>
      <c r="Q70" s="973">
        <v>296</v>
      </c>
      <c r="R70" s="967"/>
      <c r="S70" s="967"/>
      <c r="T70" s="967"/>
      <c r="U70" s="967"/>
      <c r="V70" s="967">
        <v>254</v>
      </c>
      <c r="W70" s="967"/>
      <c r="X70" s="967"/>
      <c r="Y70" s="967"/>
      <c r="Z70" s="967"/>
      <c r="AA70" s="967">
        <v>42</v>
      </c>
      <c r="AB70" s="967"/>
      <c r="AC70" s="967"/>
      <c r="AD70" s="967"/>
      <c r="AE70" s="967"/>
      <c r="AF70" s="967">
        <v>42</v>
      </c>
      <c r="AG70" s="967"/>
      <c r="AH70" s="967"/>
      <c r="AI70" s="967"/>
      <c r="AJ70" s="967"/>
      <c r="AK70" s="967" t="s">
        <v>540</v>
      </c>
      <c r="AL70" s="967"/>
      <c r="AM70" s="967"/>
      <c r="AN70" s="967"/>
      <c r="AO70" s="967"/>
      <c r="AP70" s="967" t="s">
        <v>540</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535</v>
      </c>
      <c r="C71" s="971"/>
      <c r="D71" s="971"/>
      <c r="E71" s="971"/>
      <c r="F71" s="971"/>
      <c r="G71" s="971"/>
      <c r="H71" s="971"/>
      <c r="I71" s="971"/>
      <c r="J71" s="971"/>
      <c r="K71" s="971"/>
      <c r="L71" s="971"/>
      <c r="M71" s="971"/>
      <c r="N71" s="971"/>
      <c r="O71" s="971"/>
      <c r="P71" s="972"/>
      <c r="Q71" s="973">
        <v>280980</v>
      </c>
      <c r="R71" s="967"/>
      <c r="S71" s="967"/>
      <c r="T71" s="967"/>
      <c r="U71" s="967"/>
      <c r="V71" s="967">
        <v>265888</v>
      </c>
      <c r="W71" s="967"/>
      <c r="X71" s="967"/>
      <c r="Y71" s="967"/>
      <c r="Z71" s="967"/>
      <c r="AA71" s="967">
        <v>15092</v>
      </c>
      <c r="AB71" s="967"/>
      <c r="AC71" s="967"/>
      <c r="AD71" s="967"/>
      <c r="AE71" s="967"/>
      <c r="AF71" s="967">
        <v>15092</v>
      </c>
      <c r="AG71" s="967"/>
      <c r="AH71" s="967"/>
      <c r="AI71" s="967"/>
      <c r="AJ71" s="967"/>
      <c r="AK71" s="967">
        <v>1801</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16141</v>
      </c>
      <c r="AG88" s="955"/>
      <c r="AH88" s="955"/>
      <c r="AI88" s="955"/>
      <c r="AJ88" s="955"/>
      <c r="AK88" s="959"/>
      <c r="AL88" s="959"/>
      <c r="AM88" s="959"/>
      <c r="AN88" s="959"/>
      <c r="AO88" s="959"/>
      <c r="AP88" s="955">
        <v>353</v>
      </c>
      <c r="AQ88" s="955"/>
      <c r="AR88" s="955"/>
      <c r="AS88" s="955"/>
      <c r="AT88" s="955"/>
      <c r="AU88" s="955">
        <v>124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3438693</v>
      </c>
      <c r="AB110" s="873"/>
      <c r="AC110" s="873"/>
      <c r="AD110" s="873"/>
      <c r="AE110" s="874"/>
      <c r="AF110" s="875">
        <v>3399742</v>
      </c>
      <c r="AG110" s="873"/>
      <c r="AH110" s="873"/>
      <c r="AI110" s="873"/>
      <c r="AJ110" s="874"/>
      <c r="AK110" s="875">
        <v>3334874</v>
      </c>
      <c r="AL110" s="873"/>
      <c r="AM110" s="873"/>
      <c r="AN110" s="873"/>
      <c r="AO110" s="874"/>
      <c r="AP110" s="876">
        <v>22.9</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32690940</v>
      </c>
      <c r="BR110" s="800"/>
      <c r="BS110" s="800"/>
      <c r="BT110" s="800"/>
      <c r="BU110" s="800"/>
      <c r="BV110" s="800">
        <v>33670662</v>
      </c>
      <c r="BW110" s="800"/>
      <c r="BX110" s="800"/>
      <c r="BY110" s="800"/>
      <c r="BZ110" s="800"/>
      <c r="CA110" s="800">
        <v>34722810</v>
      </c>
      <c r="CB110" s="800"/>
      <c r="CC110" s="800"/>
      <c r="CD110" s="800"/>
      <c r="CE110" s="800"/>
      <c r="CF110" s="861">
        <v>238.9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311398</v>
      </c>
      <c r="BR111" s="771"/>
      <c r="BS111" s="771"/>
      <c r="BT111" s="771"/>
      <c r="BU111" s="771"/>
      <c r="BV111" s="771">
        <v>276790</v>
      </c>
      <c r="BW111" s="771"/>
      <c r="BX111" s="771"/>
      <c r="BY111" s="771"/>
      <c r="BZ111" s="771"/>
      <c r="CA111" s="771">
        <v>242175</v>
      </c>
      <c r="CB111" s="771"/>
      <c r="CC111" s="771"/>
      <c r="CD111" s="771"/>
      <c r="CE111" s="771"/>
      <c r="CF111" s="848">
        <v>1.7</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13081531</v>
      </c>
      <c r="BR112" s="771"/>
      <c r="BS112" s="771"/>
      <c r="BT112" s="771"/>
      <c r="BU112" s="771"/>
      <c r="BV112" s="771">
        <v>12673510</v>
      </c>
      <c r="BW112" s="771"/>
      <c r="BX112" s="771"/>
      <c r="BY112" s="771"/>
      <c r="BZ112" s="771"/>
      <c r="CA112" s="771">
        <v>12211182</v>
      </c>
      <c r="CB112" s="771"/>
      <c r="CC112" s="771"/>
      <c r="CD112" s="771"/>
      <c r="CE112" s="771"/>
      <c r="CF112" s="848">
        <v>84</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311398</v>
      </c>
      <c r="DH112" s="771"/>
      <c r="DI112" s="771"/>
      <c r="DJ112" s="771"/>
      <c r="DK112" s="771"/>
      <c r="DL112" s="771">
        <v>276790</v>
      </c>
      <c r="DM112" s="771"/>
      <c r="DN112" s="771"/>
      <c r="DO112" s="771"/>
      <c r="DP112" s="771"/>
      <c r="DQ112" s="771">
        <v>242175</v>
      </c>
      <c r="DR112" s="771"/>
      <c r="DS112" s="771"/>
      <c r="DT112" s="771"/>
      <c r="DU112" s="771"/>
      <c r="DV112" s="823">
        <v>1.7</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1003196</v>
      </c>
      <c r="AB113" s="909"/>
      <c r="AC113" s="909"/>
      <c r="AD113" s="909"/>
      <c r="AE113" s="910"/>
      <c r="AF113" s="911">
        <v>1035576</v>
      </c>
      <c r="AG113" s="909"/>
      <c r="AH113" s="909"/>
      <c r="AI113" s="909"/>
      <c r="AJ113" s="910"/>
      <c r="AK113" s="911">
        <v>1070021</v>
      </c>
      <c r="AL113" s="909"/>
      <c r="AM113" s="909"/>
      <c r="AN113" s="909"/>
      <c r="AO113" s="910"/>
      <c r="AP113" s="912">
        <v>7.4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899110</v>
      </c>
      <c r="BR113" s="771"/>
      <c r="BS113" s="771"/>
      <c r="BT113" s="771"/>
      <c r="BU113" s="771"/>
      <c r="BV113" s="771">
        <v>647022</v>
      </c>
      <c r="BW113" s="771"/>
      <c r="BX113" s="771"/>
      <c r="BY113" s="771"/>
      <c r="BZ113" s="771"/>
      <c r="CA113" s="771">
        <v>124438</v>
      </c>
      <c r="CB113" s="771"/>
      <c r="CC113" s="771"/>
      <c r="CD113" s="771"/>
      <c r="CE113" s="771"/>
      <c r="CF113" s="848">
        <v>0.9</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249702</v>
      </c>
      <c r="AB114" s="784"/>
      <c r="AC114" s="784"/>
      <c r="AD114" s="784"/>
      <c r="AE114" s="785"/>
      <c r="AF114" s="786">
        <v>206494</v>
      </c>
      <c r="AG114" s="784"/>
      <c r="AH114" s="784"/>
      <c r="AI114" s="784"/>
      <c r="AJ114" s="785"/>
      <c r="AK114" s="786">
        <v>147871</v>
      </c>
      <c r="AL114" s="784"/>
      <c r="AM114" s="784"/>
      <c r="AN114" s="784"/>
      <c r="AO114" s="785"/>
      <c r="AP114" s="754">
        <v>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5294131</v>
      </c>
      <c r="BR114" s="771"/>
      <c r="BS114" s="771"/>
      <c r="BT114" s="771"/>
      <c r="BU114" s="771"/>
      <c r="BV114" s="771">
        <v>5239598</v>
      </c>
      <c r="BW114" s="771"/>
      <c r="BX114" s="771"/>
      <c r="BY114" s="771"/>
      <c r="BZ114" s="771"/>
      <c r="CA114" s="771">
        <v>4850216</v>
      </c>
      <c r="CB114" s="771"/>
      <c r="CC114" s="771"/>
      <c r="CD114" s="771"/>
      <c r="CE114" s="771"/>
      <c r="CF114" s="848">
        <v>33.4</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39911</v>
      </c>
      <c r="AB115" s="909"/>
      <c r="AC115" s="909"/>
      <c r="AD115" s="909"/>
      <c r="AE115" s="910"/>
      <c r="AF115" s="911">
        <v>35288</v>
      </c>
      <c r="AG115" s="909"/>
      <c r="AH115" s="909"/>
      <c r="AI115" s="909"/>
      <c r="AJ115" s="910"/>
      <c r="AK115" s="911">
        <v>34435</v>
      </c>
      <c r="AL115" s="909"/>
      <c r="AM115" s="909"/>
      <c r="AN115" s="909"/>
      <c r="AO115" s="910"/>
      <c r="AP115" s="912">
        <v>0.2</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526</v>
      </c>
      <c r="AB116" s="784"/>
      <c r="AC116" s="784"/>
      <c r="AD116" s="784"/>
      <c r="AE116" s="785"/>
      <c r="AF116" s="786">
        <v>132</v>
      </c>
      <c r="AG116" s="784"/>
      <c r="AH116" s="784"/>
      <c r="AI116" s="784"/>
      <c r="AJ116" s="785"/>
      <c r="AK116" s="786">
        <v>271</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4732028</v>
      </c>
      <c r="AB117" s="895"/>
      <c r="AC117" s="895"/>
      <c r="AD117" s="895"/>
      <c r="AE117" s="896"/>
      <c r="AF117" s="898">
        <v>4677232</v>
      </c>
      <c r="AG117" s="895"/>
      <c r="AH117" s="895"/>
      <c r="AI117" s="895"/>
      <c r="AJ117" s="896"/>
      <c r="AK117" s="898">
        <v>4587472</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431</v>
      </c>
      <c r="BP118" s="838"/>
      <c r="BQ118" s="857">
        <v>52277110</v>
      </c>
      <c r="BR118" s="858"/>
      <c r="BS118" s="858"/>
      <c r="BT118" s="858"/>
      <c r="BU118" s="858"/>
      <c r="BV118" s="858">
        <v>52507582</v>
      </c>
      <c r="BW118" s="858"/>
      <c r="BX118" s="858"/>
      <c r="BY118" s="858"/>
      <c r="BZ118" s="858"/>
      <c r="CA118" s="858">
        <v>52150821</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11013608</v>
      </c>
      <c r="BR119" s="800"/>
      <c r="BS119" s="800"/>
      <c r="BT119" s="800"/>
      <c r="BU119" s="800"/>
      <c r="BV119" s="800">
        <v>12692849</v>
      </c>
      <c r="BW119" s="800"/>
      <c r="BX119" s="800"/>
      <c r="BY119" s="800"/>
      <c r="BZ119" s="800"/>
      <c r="CA119" s="800">
        <v>13016611</v>
      </c>
      <c r="CB119" s="800"/>
      <c r="CC119" s="800"/>
      <c r="CD119" s="800"/>
      <c r="CE119" s="800"/>
      <c r="CF119" s="861">
        <v>89.5</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1004997</v>
      </c>
      <c r="BR120" s="771"/>
      <c r="BS120" s="771"/>
      <c r="BT120" s="771"/>
      <c r="BU120" s="771"/>
      <c r="BV120" s="771">
        <v>663781</v>
      </c>
      <c r="BW120" s="771"/>
      <c r="BX120" s="771"/>
      <c r="BY120" s="771"/>
      <c r="BZ120" s="771"/>
      <c r="CA120" s="771">
        <v>653246</v>
      </c>
      <c r="CB120" s="771"/>
      <c r="CC120" s="771"/>
      <c r="CD120" s="771"/>
      <c r="CE120" s="771"/>
      <c r="CF120" s="848">
        <v>4.5</v>
      </c>
      <c r="CG120" s="849"/>
      <c r="CH120" s="849"/>
      <c r="CI120" s="849"/>
      <c r="CJ120" s="849"/>
      <c r="CK120" s="850" t="s">
        <v>437</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6096853</v>
      </c>
      <c r="DH120" s="800"/>
      <c r="DI120" s="800"/>
      <c r="DJ120" s="800"/>
      <c r="DK120" s="800"/>
      <c r="DL120" s="800">
        <v>5667995</v>
      </c>
      <c r="DM120" s="800"/>
      <c r="DN120" s="800"/>
      <c r="DO120" s="800"/>
      <c r="DP120" s="800"/>
      <c r="DQ120" s="800">
        <v>5286832</v>
      </c>
      <c r="DR120" s="800"/>
      <c r="DS120" s="800"/>
      <c r="DT120" s="800"/>
      <c r="DU120" s="800"/>
      <c r="DV120" s="801">
        <v>36.4</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34602</v>
      </c>
      <c r="AB121" s="784"/>
      <c r="AC121" s="784"/>
      <c r="AD121" s="784"/>
      <c r="AE121" s="785"/>
      <c r="AF121" s="786">
        <v>31199</v>
      </c>
      <c r="AG121" s="784"/>
      <c r="AH121" s="784"/>
      <c r="AI121" s="784"/>
      <c r="AJ121" s="785"/>
      <c r="AK121" s="786">
        <v>31202</v>
      </c>
      <c r="AL121" s="784"/>
      <c r="AM121" s="784"/>
      <c r="AN121" s="784"/>
      <c r="AO121" s="785"/>
      <c r="AP121" s="754">
        <v>0.2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32280680</v>
      </c>
      <c r="BR121" s="858"/>
      <c r="BS121" s="858"/>
      <c r="BT121" s="858"/>
      <c r="BU121" s="858"/>
      <c r="BV121" s="858">
        <v>33921549</v>
      </c>
      <c r="BW121" s="858"/>
      <c r="BX121" s="858"/>
      <c r="BY121" s="858"/>
      <c r="BZ121" s="858"/>
      <c r="CA121" s="858">
        <v>34498588</v>
      </c>
      <c r="CB121" s="858"/>
      <c r="CC121" s="858"/>
      <c r="CD121" s="858"/>
      <c r="CE121" s="858"/>
      <c r="CF121" s="859">
        <v>237.3</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3181455</v>
      </c>
      <c r="DH121" s="771"/>
      <c r="DI121" s="771"/>
      <c r="DJ121" s="771"/>
      <c r="DK121" s="771"/>
      <c r="DL121" s="771">
        <v>3147833</v>
      </c>
      <c r="DM121" s="771"/>
      <c r="DN121" s="771"/>
      <c r="DO121" s="771"/>
      <c r="DP121" s="771"/>
      <c r="DQ121" s="771">
        <v>3082541</v>
      </c>
      <c r="DR121" s="771"/>
      <c r="DS121" s="771"/>
      <c r="DT121" s="771"/>
      <c r="DU121" s="771"/>
      <c r="DV121" s="823">
        <v>21.2</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440</v>
      </c>
      <c r="BP122" s="838"/>
      <c r="BQ122" s="839">
        <v>44299285</v>
      </c>
      <c r="BR122" s="840"/>
      <c r="BS122" s="840"/>
      <c r="BT122" s="840"/>
      <c r="BU122" s="840"/>
      <c r="BV122" s="840">
        <v>47278179</v>
      </c>
      <c r="BW122" s="840"/>
      <c r="BX122" s="840"/>
      <c r="BY122" s="840"/>
      <c r="BZ122" s="840"/>
      <c r="CA122" s="840">
        <v>48168445</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2979181</v>
      </c>
      <c r="DH122" s="771"/>
      <c r="DI122" s="771"/>
      <c r="DJ122" s="771"/>
      <c r="DK122" s="771"/>
      <c r="DL122" s="771">
        <v>2921939</v>
      </c>
      <c r="DM122" s="771"/>
      <c r="DN122" s="771"/>
      <c r="DO122" s="771"/>
      <c r="DP122" s="771"/>
      <c r="DQ122" s="771">
        <v>2673232</v>
      </c>
      <c r="DR122" s="771"/>
      <c r="DS122" s="771"/>
      <c r="DT122" s="771"/>
      <c r="DU122" s="771"/>
      <c r="DV122" s="823">
        <v>18.399999999999999</v>
      </c>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54.3</v>
      </c>
      <c r="BR123" s="832"/>
      <c r="BS123" s="832"/>
      <c r="BT123" s="832"/>
      <c r="BU123" s="832"/>
      <c r="BV123" s="832">
        <v>35.4</v>
      </c>
      <c r="BW123" s="832"/>
      <c r="BX123" s="832"/>
      <c r="BY123" s="832"/>
      <c r="BZ123" s="832"/>
      <c r="CA123" s="832">
        <v>27.3</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783166</v>
      </c>
      <c r="DH123" s="784"/>
      <c r="DI123" s="784"/>
      <c r="DJ123" s="784"/>
      <c r="DK123" s="785"/>
      <c r="DL123" s="786">
        <v>850312</v>
      </c>
      <c r="DM123" s="784"/>
      <c r="DN123" s="784"/>
      <c r="DO123" s="784"/>
      <c r="DP123" s="785"/>
      <c r="DQ123" s="786">
        <v>1046590</v>
      </c>
      <c r="DR123" s="784"/>
      <c r="DS123" s="784"/>
      <c r="DT123" s="784"/>
      <c r="DU123" s="785"/>
      <c r="DV123" s="754">
        <v>7.2</v>
      </c>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v>40876</v>
      </c>
      <c r="DH124" s="717"/>
      <c r="DI124" s="717"/>
      <c r="DJ124" s="717"/>
      <c r="DK124" s="718"/>
      <c r="DL124" s="719">
        <v>85431</v>
      </c>
      <c r="DM124" s="717"/>
      <c r="DN124" s="717"/>
      <c r="DO124" s="717"/>
      <c r="DP124" s="718"/>
      <c r="DQ124" s="719">
        <v>121987</v>
      </c>
      <c r="DR124" s="717"/>
      <c r="DS124" s="717"/>
      <c r="DT124" s="717"/>
      <c r="DU124" s="718"/>
      <c r="DV124" s="807">
        <v>0.8</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5309</v>
      </c>
      <c r="AB127" s="784"/>
      <c r="AC127" s="784"/>
      <c r="AD127" s="784"/>
      <c r="AE127" s="785"/>
      <c r="AF127" s="786">
        <v>4089</v>
      </c>
      <c r="AG127" s="784"/>
      <c r="AH127" s="784"/>
      <c r="AI127" s="784"/>
      <c r="AJ127" s="785"/>
      <c r="AK127" s="786">
        <v>3233</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12.6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177611</v>
      </c>
      <c r="AB128" s="724"/>
      <c r="AC128" s="724"/>
      <c r="AD128" s="724"/>
      <c r="AE128" s="725"/>
      <c r="AF128" s="726">
        <v>173467</v>
      </c>
      <c r="AG128" s="724"/>
      <c r="AH128" s="724"/>
      <c r="AI128" s="724"/>
      <c r="AJ128" s="725"/>
      <c r="AK128" s="726">
        <v>157260</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17.600000000000001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17623271</v>
      </c>
      <c r="AB129" s="784"/>
      <c r="AC129" s="784"/>
      <c r="AD129" s="784"/>
      <c r="AE129" s="785"/>
      <c r="AF129" s="786">
        <v>17761917</v>
      </c>
      <c r="AG129" s="784"/>
      <c r="AH129" s="784"/>
      <c r="AI129" s="784"/>
      <c r="AJ129" s="785"/>
      <c r="AK129" s="786">
        <v>17927317</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2949274</v>
      </c>
      <c r="AB130" s="784"/>
      <c r="AC130" s="784"/>
      <c r="AD130" s="784"/>
      <c r="AE130" s="785"/>
      <c r="AF130" s="786">
        <v>3014634</v>
      </c>
      <c r="AG130" s="784"/>
      <c r="AH130" s="784"/>
      <c r="AI130" s="784"/>
      <c r="AJ130" s="785"/>
      <c r="AK130" s="786">
        <v>3390593</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27.3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14673997</v>
      </c>
      <c r="AB131" s="717"/>
      <c r="AC131" s="717"/>
      <c r="AD131" s="717"/>
      <c r="AE131" s="718"/>
      <c r="AF131" s="719">
        <v>14747283</v>
      </c>
      <c r="AG131" s="717"/>
      <c r="AH131" s="717"/>
      <c r="AI131" s="717"/>
      <c r="AJ131" s="718"/>
      <c r="AK131" s="719">
        <v>14536724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10.93868971</v>
      </c>
      <c r="AB132" s="740"/>
      <c r="AC132" s="740"/>
      <c r="AD132" s="740"/>
      <c r="AE132" s="741"/>
      <c r="AF132" s="742">
        <v>10.097663409999999</v>
      </c>
      <c r="AG132" s="740"/>
      <c r="AH132" s="740"/>
      <c r="AI132" s="740"/>
      <c r="AJ132" s="741"/>
      <c r="AK132" s="742">
        <v>7.1516732379999999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11.3</v>
      </c>
      <c r="AB133" s="749"/>
      <c r="AC133" s="749"/>
      <c r="AD133" s="749"/>
      <c r="AE133" s="750"/>
      <c r="AF133" s="748">
        <v>10.7</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4350935</v>
      </c>
      <c r="L9" s="264">
        <v>79310</v>
      </c>
      <c r="M9" s="265">
        <v>65114</v>
      </c>
      <c r="N9" s="266">
        <v>21.8</v>
      </c>
    </row>
    <row r="10" spans="1:16" x14ac:dyDescent="0.15">
      <c r="A10" s="248"/>
      <c r="B10" s="244"/>
      <c r="C10" s="244"/>
      <c r="D10" s="244"/>
      <c r="E10" s="244"/>
      <c r="F10" s="244"/>
      <c r="G10" s="1133" t="s">
        <v>473</v>
      </c>
      <c r="H10" s="1134"/>
      <c r="I10" s="1134"/>
      <c r="J10" s="1135"/>
      <c r="K10" s="267">
        <v>256428</v>
      </c>
      <c r="L10" s="268">
        <v>4674</v>
      </c>
      <c r="M10" s="269">
        <v>4538</v>
      </c>
      <c r="N10" s="270">
        <v>3</v>
      </c>
    </row>
    <row r="11" spans="1:16" ht="13.5" customHeight="1" x14ac:dyDescent="0.15">
      <c r="A11" s="248"/>
      <c r="B11" s="244"/>
      <c r="C11" s="244"/>
      <c r="D11" s="244"/>
      <c r="E11" s="244"/>
      <c r="F11" s="244"/>
      <c r="G11" s="1133" t="s">
        <v>474</v>
      </c>
      <c r="H11" s="1134"/>
      <c r="I11" s="1134"/>
      <c r="J11" s="1135"/>
      <c r="K11" s="267">
        <v>527898</v>
      </c>
      <c r="L11" s="268">
        <v>9623</v>
      </c>
      <c r="M11" s="269">
        <v>5513</v>
      </c>
      <c r="N11" s="270">
        <v>74.599999999999994</v>
      </c>
    </row>
    <row r="12" spans="1:16" ht="13.5" customHeight="1" x14ac:dyDescent="0.15">
      <c r="A12" s="248"/>
      <c r="B12" s="244"/>
      <c r="C12" s="244"/>
      <c r="D12" s="244"/>
      <c r="E12" s="244"/>
      <c r="F12" s="244"/>
      <c r="G12" s="1133" t="s">
        <v>475</v>
      </c>
      <c r="H12" s="1134"/>
      <c r="I12" s="1134"/>
      <c r="J12" s="1135"/>
      <c r="K12" s="267">
        <v>16830</v>
      </c>
      <c r="L12" s="268">
        <v>307</v>
      </c>
      <c r="M12" s="269">
        <v>953</v>
      </c>
      <c r="N12" s="270">
        <v>-67.8</v>
      </c>
    </row>
    <row r="13" spans="1:16" ht="13.5" customHeight="1" x14ac:dyDescent="0.15">
      <c r="A13" s="248"/>
      <c r="B13" s="244"/>
      <c r="C13" s="244"/>
      <c r="D13" s="244"/>
      <c r="E13" s="244"/>
      <c r="F13" s="244"/>
      <c r="G13" s="1133" t="s">
        <v>476</v>
      </c>
      <c r="H13" s="1134"/>
      <c r="I13" s="1134"/>
      <c r="J13" s="1135"/>
      <c r="K13" s="267" t="s">
        <v>477</v>
      </c>
      <c r="L13" s="268" t="s">
        <v>477</v>
      </c>
      <c r="M13" s="269">
        <v>2</v>
      </c>
      <c r="N13" s="270" t="s">
        <v>477</v>
      </c>
    </row>
    <row r="14" spans="1:16" ht="13.5" customHeight="1" x14ac:dyDescent="0.15">
      <c r="A14" s="248"/>
      <c r="B14" s="244"/>
      <c r="C14" s="244"/>
      <c r="D14" s="244"/>
      <c r="E14" s="244"/>
      <c r="F14" s="244"/>
      <c r="G14" s="1133" t="s">
        <v>478</v>
      </c>
      <c r="H14" s="1134"/>
      <c r="I14" s="1134"/>
      <c r="J14" s="1135"/>
      <c r="K14" s="267">
        <v>191240</v>
      </c>
      <c r="L14" s="268">
        <v>3486</v>
      </c>
      <c r="M14" s="269">
        <v>2887</v>
      </c>
      <c r="N14" s="270">
        <v>20.7</v>
      </c>
    </row>
    <row r="15" spans="1:16" ht="13.5" customHeight="1" x14ac:dyDescent="0.15">
      <c r="A15" s="248"/>
      <c r="B15" s="244"/>
      <c r="C15" s="244"/>
      <c r="D15" s="244"/>
      <c r="E15" s="244"/>
      <c r="F15" s="244"/>
      <c r="G15" s="1133" t="s">
        <v>479</v>
      </c>
      <c r="H15" s="1134"/>
      <c r="I15" s="1134"/>
      <c r="J15" s="1135"/>
      <c r="K15" s="267">
        <v>202873</v>
      </c>
      <c r="L15" s="268">
        <v>3698</v>
      </c>
      <c r="M15" s="269">
        <v>1642</v>
      </c>
      <c r="N15" s="270">
        <v>125.2</v>
      </c>
    </row>
    <row r="16" spans="1:16" x14ac:dyDescent="0.15">
      <c r="A16" s="248"/>
      <c r="B16" s="244"/>
      <c r="C16" s="244"/>
      <c r="D16" s="244"/>
      <c r="E16" s="244"/>
      <c r="F16" s="244"/>
      <c r="G16" s="1136" t="s">
        <v>480</v>
      </c>
      <c r="H16" s="1137"/>
      <c r="I16" s="1137"/>
      <c r="J16" s="1138"/>
      <c r="K16" s="268">
        <v>-519338</v>
      </c>
      <c r="L16" s="268">
        <v>-9467</v>
      </c>
      <c r="M16" s="269">
        <v>-6965</v>
      </c>
      <c r="N16" s="270">
        <v>35.9</v>
      </c>
    </row>
    <row r="17" spans="1:16" x14ac:dyDescent="0.15">
      <c r="A17" s="248"/>
      <c r="B17" s="244"/>
      <c r="C17" s="244"/>
      <c r="D17" s="244"/>
      <c r="E17" s="244"/>
      <c r="F17" s="244"/>
      <c r="G17" s="1136" t="s">
        <v>168</v>
      </c>
      <c r="H17" s="1137"/>
      <c r="I17" s="1137"/>
      <c r="J17" s="1138"/>
      <c r="K17" s="268">
        <v>5026866</v>
      </c>
      <c r="L17" s="268">
        <v>91631</v>
      </c>
      <c r="M17" s="269">
        <v>73685</v>
      </c>
      <c r="N17" s="270">
        <v>24.4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9.8800000000000008</v>
      </c>
      <c r="L21" s="281">
        <v>7.13</v>
      </c>
      <c r="M21" s="282">
        <v>2.75</v>
      </c>
      <c r="N21" s="249"/>
      <c r="O21" s="283"/>
      <c r="P21" s="279"/>
    </row>
    <row r="22" spans="1:16" s="284" customFormat="1" x14ac:dyDescent="0.15">
      <c r="A22" s="279"/>
      <c r="B22" s="249"/>
      <c r="C22" s="249"/>
      <c r="D22" s="249"/>
      <c r="E22" s="249"/>
      <c r="F22" s="249"/>
      <c r="G22" s="1130" t="s">
        <v>486</v>
      </c>
      <c r="H22" s="1131"/>
      <c r="I22" s="1131"/>
      <c r="J22" s="1132"/>
      <c r="K22" s="285">
        <v>98.4</v>
      </c>
      <c r="L22" s="286">
        <v>98.1</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3334874</v>
      </c>
      <c r="L32" s="294">
        <v>60789</v>
      </c>
      <c r="M32" s="295">
        <v>43359</v>
      </c>
      <c r="N32" s="296">
        <v>40.200000000000003</v>
      </c>
    </row>
    <row r="33" spans="1:16" ht="13.5" customHeight="1" x14ac:dyDescent="0.15">
      <c r="A33" s="248"/>
      <c r="B33" s="244"/>
      <c r="C33" s="244"/>
      <c r="D33" s="244"/>
      <c r="E33" s="244"/>
      <c r="F33" s="244"/>
      <c r="G33" s="1121" t="s">
        <v>490</v>
      </c>
      <c r="H33" s="1122"/>
      <c r="I33" s="1122"/>
      <c r="J33" s="1123"/>
      <c r="K33" s="294" t="s">
        <v>477</v>
      </c>
      <c r="L33" s="294" t="s">
        <v>477</v>
      </c>
      <c r="M33" s="295">
        <v>0</v>
      </c>
      <c r="N33" s="296" t="s">
        <v>477</v>
      </c>
    </row>
    <row r="34" spans="1:16" ht="27" customHeight="1" x14ac:dyDescent="0.15">
      <c r="A34" s="248"/>
      <c r="B34" s="244"/>
      <c r="C34" s="244"/>
      <c r="D34" s="244"/>
      <c r="E34" s="244"/>
      <c r="F34" s="244"/>
      <c r="G34" s="1121" t="s">
        <v>491</v>
      </c>
      <c r="H34" s="1122"/>
      <c r="I34" s="1122"/>
      <c r="J34" s="1123"/>
      <c r="K34" s="294" t="s">
        <v>477</v>
      </c>
      <c r="L34" s="294" t="s">
        <v>477</v>
      </c>
      <c r="M34" s="295">
        <v>39</v>
      </c>
      <c r="N34" s="296" t="s">
        <v>477</v>
      </c>
    </row>
    <row r="35" spans="1:16" ht="27" customHeight="1" x14ac:dyDescent="0.15">
      <c r="A35" s="248"/>
      <c r="B35" s="244"/>
      <c r="C35" s="244"/>
      <c r="D35" s="244"/>
      <c r="E35" s="244"/>
      <c r="F35" s="244"/>
      <c r="G35" s="1121" t="s">
        <v>492</v>
      </c>
      <c r="H35" s="1122"/>
      <c r="I35" s="1122"/>
      <c r="J35" s="1123"/>
      <c r="K35" s="294">
        <v>1070021</v>
      </c>
      <c r="L35" s="294">
        <v>19505</v>
      </c>
      <c r="M35" s="295">
        <v>11806</v>
      </c>
      <c r="N35" s="296">
        <v>65.2</v>
      </c>
    </row>
    <row r="36" spans="1:16" ht="27" customHeight="1" x14ac:dyDescent="0.15">
      <c r="A36" s="248"/>
      <c r="B36" s="244"/>
      <c r="C36" s="244"/>
      <c r="D36" s="244"/>
      <c r="E36" s="244"/>
      <c r="F36" s="244"/>
      <c r="G36" s="1121" t="s">
        <v>493</v>
      </c>
      <c r="H36" s="1122"/>
      <c r="I36" s="1122"/>
      <c r="J36" s="1123"/>
      <c r="K36" s="294">
        <v>147871</v>
      </c>
      <c r="L36" s="294">
        <v>2695</v>
      </c>
      <c r="M36" s="295">
        <v>1910</v>
      </c>
      <c r="N36" s="296">
        <v>41.1</v>
      </c>
    </row>
    <row r="37" spans="1:16" ht="13.5" customHeight="1" x14ac:dyDescent="0.15">
      <c r="A37" s="248"/>
      <c r="B37" s="244"/>
      <c r="C37" s="244"/>
      <c r="D37" s="244"/>
      <c r="E37" s="244"/>
      <c r="F37" s="244"/>
      <c r="G37" s="1121" t="s">
        <v>494</v>
      </c>
      <c r="H37" s="1122"/>
      <c r="I37" s="1122"/>
      <c r="J37" s="1123"/>
      <c r="K37" s="294">
        <v>34435</v>
      </c>
      <c r="L37" s="294">
        <v>628</v>
      </c>
      <c r="M37" s="295">
        <v>1129</v>
      </c>
      <c r="N37" s="296">
        <v>-44.4</v>
      </c>
    </row>
    <row r="38" spans="1:16" ht="27" customHeight="1" x14ac:dyDescent="0.15">
      <c r="A38" s="248"/>
      <c r="B38" s="244"/>
      <c r="C38" s="244"/>
      <c r="D38" s="244"/>
      <c r="E38" s="244"/>
      <c r="F38" s="244"/>
      <c r="G38" s="1124" t="s">
        <v>495</v>
      </c>
      <c r="H38" s="1125"/>
      <c r="I38" s="1125"/>
      <c r="J38" s="1126"/>
      <c r="K38" s="297">
        <v>271</v>
      </c>
      <c r="L38" s="297">
        <v>5</v>
      </c>
      <c r="M38" s="298">
        <v>5</v>
      </c>
      <c r="N38" s="299">
        <v>0</v>
      </c>
      <c r="O38" s="293"/>
    </row>
    <row r="39" spans="1:16" x14ac:dyDescent="0.15">
      <c r="A39" s="248"/>
      <c r="B39" s="244"/>
      <c r="C39" s="244"/>
      <c r="D39" s="244"/>
      <c r="E39" s="244"/>
      <c r="F39" s="244"/>
      <c r="G39" s="1124" t="s">
        <v>496</v>
      </c>
      <c r="H39" s="1125"/>
      <c r="I39" s="1125"/>
      <c r="J39" s="1126"/>
      <c r="K39" s="300">
        <v>-157260</v>
      </c>
      <c r="L39" s="300">
        <v>-2867</v>
      </c>
      <c r="M39" s="301">
        <v>-5126</v>
      </c>
      <c r="N39" s="302">
        <v>-44.1</v>
      </c>
      <c r="O39" s="293"/>
    </row>
    <row r="40" spans="1:16" ht="27" customHeight="1" x14ac:dyDescent="0.15">
      <c r="A40" s="248"/>
      <c r="B40" s="244"/>
      <c r="C40" s="244"/>
      <c r="D40" s="244"/>
      <c r="E40" s="244"/>
      <c r="F40" s="244"/>
      <c r="G40" s="1121" t="s">
        <v>497</v>
      </c>
      <c r="H40" s="1122"/>
      <c r="I40" s="1122"/>
      <c r="J40" s="1123"/>
      <c r="K40" s="300">
        <v>-3390593</v>
      </c>
      <c r="L40" s="300">
        <v>-61804</v>
      </c>
      <c r="M40" s="301">
        <v>-37205</v>
      </c>
      <c r="N40" s="302">
        <v>66.099999999999994</v>
      </c>
      <c r="O40" s="293"/>
    </row>
    <row r="41" spans="1:16" x14ac:dyDescent="0.15">
      <c r="A41" s="248"/>
      <c r="B41" s="244"/>
      <c r="C41" s="244"/>
      <c r="D41" s="244"/>
      <c r="E41" s="244"/>
      <c r="F41" s="244"/>
      <c r="G41" s="1127" t="s">
        <v>279</v>
      </c>
      <c r="H41" s="1128"/>
      <c r="I41" s="1128"/>
      <c r="J41" s="1129"/>
      <c r="K41" s="294">
        <v>1039619</v>
      </c>
      <c r="L41" s="300">
        <v>18950</v>
      </c>
      <c r="M41" s="301">
        <v>15917</v>
      </c>
      <c r="N41" s="302">
        <v>19.100000000000001</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3977264</v>
      </c>
      <c r="J51" s="320">
        <v>70001</v>
      </c>
      <c r="K51" s="321">
        <v>-17.7</v>
      </c>
      <c r="L51" s="322">
        <v>66876</v>
      </c>
      <c r="M51" s="323">
        <v>-5.5</v>
      </c>
      <c r="N51" s="324">
        <v>-12.2</v>
      </c>
    </row>
    <row r="52" spans="1:14" x14ac:dyDescent="0.15">
      <c r="A52" s="248"/>
      <c r="B52" s="244"/>
      <c r="C52" s="244"/>
      <c r="D52" s="244"/>
      <c r="E52" s="244"/>
      <c r="F52" s="244"/>
      <c r="G52" s="325"/>
      <c r="H52" s="326" t="s">
        <v>508</v>
      </c>
      <c r="I52" s="327">
        <v>3058999</v>
      </c>
      <c r="J52" s="328">
        <v>53840</v>
      </c>
      <c r="K52" s="329">
        <v>-12.1</v>
      </c>
      <c r="L52" s="330">
        <v>36310</v>
      </c>
      <c r="M52" s="331">
        <v>-11.2</v>
      </c>
      <c r="N52" s="332">
        <v>-0.9</v>
      </c>
    </row>
    <row r="53" spans="1:14" x14ac:dyDescent="0.15">
      <c r="A53" s="248"/>
      <c r="B53" s="244"/>
      <c r="C53" s="244"/>
      <c r="D53" s="244"/>
      <c r="E53" s="244"/>
      <c r="F53" s="244"/>
      <c r="G53" s="310" t="s">
        <v>509</v>
      </c>
      <c r="H53" s="311"/>
      <c r="I53" s="319">
        <v>4437960</v>
      </c>
      <c r="J53" s="320">
        <v>79074</v>
      </c>
      <c r="K53" s="321">
        <v>13</v>
      </c>
      <c r="L53" s="322">
        <v>47569</v>
      </c>
      <c r="M53" s="323">
        <v>-28.9</v>
      </c>
      <c r="N53" s="324">
        <v>41.9</v>
      </c>
    </row>
    <row r="54" spans="1:14" x14ac:dyDescent="0.15">
      <c r="A54" s="248"/>
      <c r="B54" s="244"/>
      <c r="C54" s="244"/>
      <c r="D54" s="244"/>
      <c r="E54" s="244"/>
      <c r="F54" s="244"/>
      <c r="G54" s="325"/>
      <c r="H54" s="326" t="s">
        <v>508</v>
      </c>
      <c r="I54" s="327">
        <v>3442200</v>
      </c>
      <c r="J54" s="328">
        <v>61332</v>
      </c>
      <c r="K54" s="329">
        <v>13.9</v>
      </c>
      <c r="L54" s="330">
        <v>26255</v>
      </c>
      <c r="M54" s="331">
        <v>-27.7</v>
      </c>
      <c r="N54" s="332">
        <v>41.6</v>
      </c>
    </row>
    <row r="55" spans="1:14" x14ac:dyDescent="0.15">
      <c r="A55" s="248"/>
      <c r="B55" s="244"/>
      <c r="C55" s="244"/>
      <c r="D55" s="244"/>
      <c r="E55" s="244"/>
      <c r="F55" s="244"/>
      <c r="G55" s="310" t="s">
        <v>510</v>
      </c>
      <c r="H55" s="311"/>
      <c r="I55" s="319">
        <v>7018692</v>
      </c>
      <c r="J55" s="320">
        <v>125756</v>
      </c>
      <c r="K55" s="321">
        <v>59</v>
      </c>
      <c r="L55" s="322">
        <v>50880</v>
      </c>
      <c r="M55" s="323">
        <v>7</v>
      </c>
      <c r="N55" s="324">
        <v>52</v>
      </c>
    </row>
    <row r="56" spans="1:14" x14ac:dyDescent="0.15">
      <c r="A56" s="248"/>
      <c r="B56" s="244"/>
      <c r="C56" s="244"/>
      <c r="D56" s="244"/>
      <c r="E56" s="244"/>
      <c r="F56" s="244"/>
      <c r="G56" s="325"/>
      <c r="H56" s="326" t="s">
        <v>508</v>
      </c>
      <c r="I56" s="327">
        <v>4723917</v>
      </c>
      <c r="J56" s="328">
        <v>84640</v>
      </c>
      <c r="K56" s="329">
        <v>38</v>
      </c>
      <c r="L56" s="330">
        <v>26879</v>
      </c>
      <c r="M56" s="331">
        <v>2.4</v>
      </c>
      <c r="N56" s="332">
        <v>35.6</v>
      </c>
    </row>
    <row r="57" spans="1:14" x14ac:dyDescent="0.15">
      <c r="A57" s="248"/>
      <c r="B57" s="244"/>
      <c r="C57" s="244"/>
      <c r="D57" s="244"/>
      <c r="E57" s="244"/>
      <c r="F57" s="244"/>
      <c r="G57" s="310" t="s">
        <v>511</v>
      </c>
      <c r="H57" s="311"/>
      <c r="I57" s="319">
        <v>5223157</v>
      </c>
      <c r="J57" s="320">
        <v>94001</v>
      </c>
      <c r="K57" s="321">
        <v>-25.3</v>
      </c>
      <c r="L57" s="322">
        <v>63956</v>
      </c>
      <c r="M57" s="323">
        <v>25.7</v>
      </c>
      <c r="N57" s="324">
        <v>-51</v>
      </c>
    </row>
    <row r="58" spans="1:14" x14ac:dyDescent="0.15">
      <c r="A58" s="248"/>
      <c r="B58" s="244"/>
      <c r="C58" s="244"/>
      <c r="D58" s="244"/>
      <c r="E58" s="244"/>
      <c r="F58" s="244"/>
      <c r="G58" s="325"/>
      <c r="H58" s="326" t="s">
        <v>508</v>
      </c>
      <c r="I58" s="327">
        <v>3759881</v>
      </c>
      <c r="J58" s="328">
        <v>67666</v>
      </c>
      <c r="K58" s="329">
        <v>-20.100000000000001</v>
      </c>
      <c r="L58" s="330">
        <v>29239</v>
      </c>
      <c r="M58" s="331">
        <v>8.8000000000000007</v>
      </c>
      <c r="N58" s="332">
        <v>-28.9</v>
      </c>
    </row>
    <row r="59" spans="1:14" x14ac:dyDescent="0.15">
      <c r="A59" s="248"/>
      <c r="B59" s="244"/>
      <c r="C59" s="244"/>
      <c r="D59" s="244"/>
      <c r="E59" s="244"/>
      <c r="F59" s="244"/>
      <c r="G59" s="310" t="s">
        <v>512</v>
      </c>
      <c r="H59" s="311"/>
      <c r="I59" s="319">
        <v>4883602</v>
      </c>
      <c r="J59" s="320">
        <v>89019</v>
      </c>
      <c r="K59" s="321">
        <v>-5.3</v>
      </c>
      <c r="L59" s="322">
        <v>66255</v>
      </c>
      <c r="M59" s="323">
        <v>3.6</v>
      </c>
      <c r="N59" s="324">
        <v>-8.9</v>
      </c>
    </row>
    <row r="60" spans="1:14" x14ac:dyDescent="0.15">
      <c r="A60" s="248"/>
      <c r="B60" s="244"/>
      <c r="C60" s="244"/>
      <c r="D60" s="244"/>
      <c r="E60" s="244"/>
      <c r="F60" s="244"/>
      <c r="G60" s="325"/>
      <c r="H60" s="326" t="s">
        <v>508</v>
      </c>
      <c r="I60" s="333">
        <v>3609906</v>
      </c>
      <c r="J60" s="328">
        <v>65802</v>
      </c>
      <c r="K60" s="329">
        <v>-2.8</v>
      </c>
      <c r="L60" s="330">
        <v>31822</v>
      </c>
      <c r="M60" s="331">
        <v>8.8000000000000007</v>
      </c>
      <c r="N60" s="332">
        <v>-11.6</v>
      </c>
    </row>
    <row r="61" spans="1:14" x14ac:dyDescent="0.15">
      <c r="A61" s="248"/>
      <c r="B61" s="244"/>
      <c r="C61" s="244"/>
      <c r="D61" s="244"/>
      <c r="E61" s="244"/>
      <c r="F61" s="244"/>
      <c r="G61" s="310" t="s">
        <v>513</v>
      </c>
      <c r="H61" s="334"/>
      <c r="I61" s="335">
        <v>5108135</v>
      </c>
      <c r="J61" s="336">
        <v>91570</v>
      </c>
      <c r="K61" s="337">
        <v>4.7</v>
      </c>
      <c r="L61" s="338">
        <v>59107</v>
      </c>
      <c r="M61" s="339">
        <v>0.4</v>
      </c>
      <c r="N61" s="324">
        <v>4.3</v>
      </c>
    </row>
    <row r="62" spans="1:14" x14ac:dyDescent="0.15">
      <c r="A62" s="248"/>
      <c r="B62" s="244"/>
      <c r="C62" s="244"/>
      <c r="D62" s="244"/>
      <c r="E62" s="244"/>
      <c r="F62" s="244"/>
      <c r="G62" s="325"/>
      <c r="H62" s="326" t="s">
        <v>508</v>
      </c>
      <c r="I62" s="327">
        <v>3718981</v>
      </c>
      <c r="J62" s="328">
        <v>66656</v>
      </c>
      <c r="K62" s="329">
        <v>3.4</v>
      </c>
      <c r="L62" s="330">
        <v>30101</v>
      </c>
      <c r="M62" s="331">
        <v>-3.8</v>
      </c>
      <c r="N62" s="332">
        <v>7.2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26.14</v>
      </c>
      <c r="G47" s="12">
        <v>28.28</v>
      </c>
      <c r="H47" s="12">
        <v>29.06</v>
      </c>
      <c r="I47" s="12">
        <v>32.659999999999997</v>
      </c>
      <c r="J47" s="13">
        <v>31.55</v>
      </c>
    </row>
    <row r="48" spans="2:10" ht="57.75" customHeight="1" x14ac:dyDescent="0.15">
      <c r="B48" s="14"/>
      <c r="C48" s="1141" t="s">
        <v>4</v>
      </c>
      <c r="D48" s="1141"/>
      <c r="E48" s="1142"/>
      <c r="F48" s="15">
        <v>7.04</v>
      </c>
      <c r="G48" s="16">
        <v>6.35</v>
      </c>
      <c r="H48" s="16">
        <v>9.8000000000000007</v>
      </c>
      <c r="I48" s="16">
        <v>7.94</v>
      </c>
      <c r="J48" s="17">
        <v>8.5500000000000007</v>
      </c>
    </row>
    <row r="49" spans="2:10" ht="57.75" customHeight="1" thickBot="1" x14ac:dyDescent="0.2">
      <c r="B49" s="18"/>
      <c r="C49" s="1143" t="s">
        <v>5</v>
      </c>
      <c r="D49" s="1143"/>
      <c r="E49" s="1144"/>
      <c r="F49" s="19">
        <v>8.27</v>
      </c>
      <c r="G49" s="20">
        <v>0.96</v>
      </c>
      <c r="H49" s="20">
        <v>3.91</v>
      </c>
      <c r="I49" s="20">
        <v>2.04</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521</v>
      </c>
      <c r="D34" s="1151"/>
      <c r="E34" s="1152"/>
      <c r="F34" s="32">
        <v>7.04</v>
      </c>
      <c r="G34" s="33">
        <v>6.34</v>
      </c>
      <c r="H34" s="33">
        <v>9.8000000000000007</v>
      </c>
      <c r="I34" s="33">
        <v>7.93</v>
      </c>
      <c r="J34" s="34">
        <v>8.5399999999999991</v>
      </c>
      <c r="K34" s="22"/>
      <c r="L34" s="22"/>
      <c r="M34" s="22"/>
      <c r="N34" s="22"/>
      <c r="O34" s="22"/>
      <c r="P34" s="22"/>
    </row>
    <row r="35" spans="1:16" ht="39" customHeight="1" x14ac:dyDescent="0.15">
      <c r="A35" s="22"/>
      <c r="B35" s="35"/>
      <c r="C35" s="1145" t="s">
        <v>522</v>
      </c>
      <c r="D35" s="1146"/>
      <c r="E35" s="1147"/>
      <c r="F35" s="36" t="s">
        <v>523</v>
      </c>
      <c r="G35" s="37">
        <v>3.97</v>
      </c>
      <c r="H35" s="37">
        <v>5.88</v>
      </c>
      <c r="I35" s="37">
        <v>6.63</v>
      </c>
      <c r="J35" s="38">
        <v>4.62</v>
      </c>
      <c r="K35" s="22"/>
      <c r="L35" s="22"/>
      <c r="M35" s="22"/>
      <c r="N35" s="22"/>
      <c r="O35" s="22"/>
      <c r="P35" s="22"/>
    </row>
    <row r="36" spans="1:16" ht="39" customHeight="1" x14ac:dyDescent="0.15">
      <c r="A36" s="22"/>
      <c r="B36" s="35"/>
      <c r="C36" s="1145" t="s">
        <v>524</v>
      </c>
      <c r="D36" s="1146"/>
      <c r="E36" s="1147"/>
      <c r="F36" s="36">
        <v>1.89</v>
      </c>
      <c r="G36" s="37">
        <v>2.08</v>
      </c>
      <c r="H36" s="37">
        <v>1.87</v>
      </c>
      <c r="I36" s="37">
        <v>2.34</v>
      </c>
      <c r="J36" s="38">
        <v>2.68</v>
      </c>
      <c r="K36" s="22"/>
      <c r="L36" s="22"/>
      <c r="M36" s="22"/>
      <c r="N36" s="22"/>
      <c r="O36" s="22"/>
      <c r="P36" s="22"/>
    </row>
    <row r="37" spans="1:16" ht="39" customHeight="1" x14ac:dyDescent="0.15">
      <c r="A37" s="22"/>
      <c r="B37" s="35"/>
      <c r="C37" s="1145" t="s">
        <v>525</v>
      </c>
      <c r="D37" s="1146"/>
      <c r="E37" s="1147"/>
      <c r="F37" s="36">
        <v>1.29</v>
      </c>
      <c r="G37" s="37">
        <v>0.96</v>
      </c>
      <c r="H37" s="37">
        <v>1.44</v>
      </c>
      <c r="I37" s="37">
        <v>0.83</v>
      </c>
      <c r="J37" s="38">
        <v>0.86</v>
      </c>
      <c r="K37" s="22"/>
      <c r="L37" s="22"/>
      <c r="M37" s="22"/>
      <c r="N37" s="22"/>
      <c r="O37" s="22"/>
      <c r="P37" s="22"/>
    </row>
    <row r="38" spans="1:16" ht="39" customHeight="1" x14ac:dyDescent="0.15">
      <c r="A38" s="22"/>
      <c r="B38" s="35"/>
      <c r="C38" s="1145" t="s">
        <v>526</v>
      </c>
      <c r="D38" s="1146"/>
      <c r="E38" s="1147"/>
      <c r="F38" s="36">
        <v>0.45</v>
      </c>
      <c r="G38" s="37">
        <v>0.47</v>
      </c>
      <c r="H38" s="37">
        <v>0.39</v>
      </c>
      <c r="I38" s="37">
        <v>0.51</v>
      </c>
      <c r="J38" s="38">
        <v>0.71</v>
      </c>
      <c r="K38" s="22"/>
      <c r="L38" s="22"/>
      <c r="M38" s="22"/>
      <c r="N38" s="22"/>
      <c r="O38" s="22"/>
      <c r="P38" s="22"/>
    </row>
    <row r="39" spans="1:16" ht="39" customHeight="1" x14ac:dyDescent="0.15">
      <c r="A39" s="22"/>
      <c r="B39" s="35"/>
      <c r="C39" s="1145" t="s">
        <v>527</v>
      </c>
      <c r="D39" s="1146"/>
      <c r="E39" s="1147"/>
      <c r="F39" s="36">
        <v>0.49</v>
      </c>
      <c r="G39" s="37">
        <v>0.39</v>
      </c>
      <c r="H39" s="37">
        <v>0.55000000000000004</v>
      </c>
      <c r="I39" s="37">
        <v>0.74</v>
      </c>
      <c r="J39" s="38">
        <v>0.38</v>
      </c>
      <c r="K39" s="22"/>
      <c r="L39" s="22"/>
      <c r="M39" s="22"/>
      <c r="N39" s="22"/>
      <c r="O39" s="22"/>
      <c r="P39" s="22"/>
    </row>
    <row r="40" spans="1:16" ht="39" customHeight="1" x14ac:dyDescent="0.15">
      <c r="A40" s="22"/>
      <c r="B40" s="35"/>
      <c r="C40" s="1145" t="s">
        <v>528</v>
      </c>
      <c r="D40" s="1146"/>
      <c r="E40" s="1147"/>
      <c r="F40" s="36">
        <v>0.01</v>
      </c>
      <c r="G40" s="37">
        <v>0.01</v>
      </c>
      <c r="H40" s="37">
        <v>0.01</v>
      </c>
      <c r="I40" s="37">
        <v>0.01</v>
      </c>
      <c r="J40" s="38">
        <v>0.01</v>
      </c>
      <c r="K40" s="22"/>
      <c r="L40" s="22"/>
      <c r="M40" s="22"/>
      <c r="N40" s="22"/>
      <c r="O40" s="22"/>
      <c r="P40" s="22"/>
    </row>
    <row r="41" spans="1:16" ht="39" customHeight="1" x14ac:dyDescent="0.15">
      <c r="A41" s="22"/>
      <c r="B41" s="35"/>
      <c r="C41" s="1145" t="s">
        <v>529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531</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3507</v>
      </c>
      <c r="L45" s="60">
        <v>3471</v>
      </c>
      <c r="M45" s="60">
        <v>3439</v>
      </c>
      <c r="N45" s="60">
        <v>3400</v>
      </c>
      <c r="O45" s="61">
        <v>3335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1053</v>
      </c>
      <c r="L48" s="64">
        <v>1044</v>
      </c>
      <c r="M48" s="64">
        <v>1003</v>
      </c>
      <c r="N48" s="64">
        <v>1036</v>
      </c>
      <c r="O48" s="65">
        <v>1070</v>
      </c>
      <c r="P48" s="48"/>
      <c r="Q48" s="48"/>
      <c r="R48" s="48"/>
      <c r="S48" s="48"/>
      <c r="T48" s="48"/>
      <c r="U48" s="48"/>
    </row>
    <row r="49" spans="1:21" ht="30.75" customHeight="1" x14ac:dyDescent="0.15">
      <c r="A49" s="48"/>
      <c r="B49" s="1163"/>
      <c r="C49" s="1164"/>
      <c r="D49" s="62"/>
      <c r="E49" s="1155" t="s">
        <v>16</v>
      </c>
      <c r="F49" s="1155"/>
      <c r="G49" s="1155"/>
      <c r="H49" s="1155"/>
      <c r="I49" s="1155"/>
      <c r="J49" s="1156"/>
      <c r="K49" s="63">
        <v>327</v>
      </c>
      <c r="L49" s="64">
        <v>279</v>
      </c>
      <c r="M49" s="64">
        <v>250</v>
      </c>
      <c r="N49" s="64">
        <v>206</v>
      </c>
      <c r="O49" s="65">
        <v>148</v>
      </c>
      <c r="P49" s="48"/>
      <c r="Q49" s="48"/>
      <c r="R49" s="48"/>
      <c r="S49" s="48"/>
      <c r="T49" s="48"/>
      <c r="U49" s="48"/>
    </row>
    <row r="50" spans="1:21" ht="30.75" customHeight="1" x14ac:dyDescent="0.15">
      <c r="A50" s="48"/>
      <c r="B50" s="1163"/>
      <c r="C50" s="1164"/>
      <c r="D50" s="62"/>
      <c r="E50" s="1155" t="s">
        <v>17</v>
      </c>
      <c r="F50" s="1155"/>
      <c r="G50" s="1155"/>
      <c r="H50" s="1155"/>
      <c r="I50" s="1155"/>
      <c r="J50" s="1156"/>
      <c r="K50" s="63">
        <v>56</v>
      </c>
      <c r="L50" s="64">
        <v>40</v>
      </c>
      <c r="M50" s="64">
        <v>40</v>
      </c>
      <c r="N50" s="64">
        <v>35</v>
      </c>
      <c r="O50" s="65">
        <v>34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1</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3140</v>
      </c>
      <c r="L52" s="64">
        <v>3141</v>
      </c>
      <c r="M52" s="64">
        <v>3127</v>
      </c>
      <c r="N52" s="64">
        <v>3187</v>
      </c>
      <c r="O52" s="65">
        <v>3548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1803</v>
      </c>
      <c r="L53" s="69">
        <v>1693</v>
      </c>
      <c r="M53" s="69">
        <v>1606</v>
      </c>
      <c r="N53" s="69">
        <v>1490</v>
      </c>
      <c r="O53" s="70">
        <v>1039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2016-04-13T10:19:01Z</cp:lastPrinted>
  <dcterms:created xsi:type="dcterms:W3CDTF">2016-02-15T02:19:59Z</dcterms:created>
  <dcterms:modified xsi:type="dcterms:W3CDTF">2022-03-08T04:22:18Z</dcterms:modified>
  <cp:category/>
</cp:coreProperties>
</file>