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財政係\【D9.02.00】財政状況公表（HP掲載用）\H29.3.27\"/>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2" sheetId="18" r:id="rId3"/>
    <sheet name="各会計、関係団体の財政状況及び健全化判断比率" sheetId="11" state="hidden" r:id="rId4"/>
    <sheet name="財政比較分析表" sheetId="12" r:id="rId5"/>
    <sheet name="経常経費分析表（経常収支比率の分析）" sheetId="13" r:id="rId6"/>
    <sheet name="経常経費分析表（人件費・公債費・普通建設事業費の分析）" sheetId="14" r:id="rId7"/>
    <sheet name="性質別歳出決算分析表（住民一人当たりのコスト）" sheetId="15" r:id="rId8"/>
    <sheet name="目的別歳出決算分析表（住民一人当たりのコスト）" sheetId="16" r:id="rId9"/>
    <sheet name="実質収支比率等に係る経年分析" sheetId="4" r:id="rId10"/>
    <sheet name="連結実質赤字比率に係る赤字・黒字の構成分析" sheetId="5" r:id="rId11"/>
    <sheet name="実質公債費比率（分子）の構造" sheetId="6" r:id="rId12"/>
    <sheet name="将来負担比率（分子）の構造" sheetId="7" r:id="rId13"/>
    <sheet name="公会計指標分析・財政指標組合せ分析表" sheetId="19" r:id="rId14"/>
    <sheet name="施設類型別ストック情報分析表①" sheetId="20" r:id="rId15"/>
    <sheet name="施設類型別ストック情報分析表②" sheetId="21" r:id="rId16"/>
    <sheet name="データシート" sheetId="8" state="hidden" r:id="rId17"/>
  </sheets>
  <calcPr calcId="152511"/>
</workbook>
</file>

<file path=xl/calcChain.xml><?xml version="1.0" encoding="utf-8"?>
<calcChain xmlns="http://schemas.openxmlformats.org/spreadsheetml/2006/main">
  <c r="BG35" i="9" l="1"/>
  <c r="BG34"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E37" i="9"/>
  <c r="AM37" i="9"/>
  <c r="U37" i="9"/>
  <c r="C37" i="9"/>
  <c r="CO36" i="9"/>
  <c r="BE36" i="9"/>
  <c r="C36" i="9"/>
  <c r="CO35" i="9"/>
  <c r="C35" i="9"/>
  <c r="CO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AM34" i="9"/>
  <c r="AM35" i="9" s="1"/>
  <c r="AM36" i="9" s="1"/>
  <c r="BE34" i="9" l="1"/>
  <c r="BE35" i="9" s="1"/>
  <c r="BW34" i="9" l="1"/>
  <c r="BW35" i="9" s="1"/>
  <c r="BW36" i="9" s="1"/>
  <c r="BW37" i="9" s="1"/>
</calcChain>
</file>

<file path=xl/sharedStrings.xml><?xml version="1.0" encoding="utf-8"?>
<sst xmlns="http://schemas.openxmlformats.org/spreadsheetml/2006/main" count="1343" uniqueCount="560">
  <si>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</si>
  <si>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</si>
  <si>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</si>
  <si>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</si>
  <si>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</si>
  <si>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</si>
  <si>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</si>
  <si>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</si>
  <si>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</si>
  <si>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</si>
  <si>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</si>
  <si>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</si>
  <si>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</si>
  <si>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</si>
  <si>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</si>
  <si>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</si>
  <si>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</si>
  <si>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</si>
  <si>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</si>
  <si>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</si>
  <si>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</si>
  <si>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</si>
  <si>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</si>
  <si>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</si>
  <si>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</si>
  <si>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</si>
  <si>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</si>
  <si>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</si>
  <si>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</si>
  <si>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</si>
  <si>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</si>
  <si>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</si>
  <si>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</si>
  <si>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</si>
  <si>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</si>
  <si>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</si>
  <si>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</si>
  <si>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</si>
  <si>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</si>
  <si>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</si>
  <si>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</si>
  <si>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</si>
  <si>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</si>
  <si>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</si>
  <si>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</si>
  <si>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</si>
  <si>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</si>
  <si>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</si>
  <si>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</si>
  <si>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</si>
  <si>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</si>
  <si>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</si>
  <si>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</si>
  <si>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</si>
  <si>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</si>
  <si>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</si>
  <si>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</si>
  <si>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</si>
  <si>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</si>
  <si>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</si>
  <si>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</si>
  <si>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</si>
  <si>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</si>
  <si>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</si>
  <si>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</si>
  <si>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</si>
  <si>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</si>
  <si>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</si>
  <si>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</si>
  <si>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</si>
  <si>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</si>
  <si>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</si>
  <si>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</si>
  <si>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</si>
  <si>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</si>
  <si>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</si>
  <si>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</si>
  <si>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</si>
  <si>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</si>
  <si>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</si>
  <si>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山鹿市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</si>
  <si>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</si>
  <si>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</si>
  <si>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</si>
  <si>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</si>
  <si>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</si>
  <si>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</si>
  <si>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</si>
  <si>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</si>
  <si>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</si>
  <si>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</si>
  <si>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</si>
  <si>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</si>
  <si>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</si>
  <si>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</si>
  <si>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</si>
  <si>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</si>
  <si>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</si>
  <si>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</si>
  <si>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</si>
  <si>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</si>
  <si>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</si>
  <si>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</si>
  <si>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</si>
  <si>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</si>
  <si>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</si>
  <si>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</si>
  <si>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</si>
  <si>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</si>
  <si>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</si>
  <si>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</si>
  <si>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</si>
  <si>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</si>
  <si>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</si>
  <si>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</si>
  <si>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</si>
  <si>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</si>
  <si>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</si>
  <si>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</si>
  <si>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</si>
  <si>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</si>
  <si>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</si>
  <si>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</si>
  <si>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</si>
  <si>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</si>
  <si>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</si>
  <si>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</si>
  <si>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</si>
  <si>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</si>
  <si>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</si>
  <si>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</si>
  <si>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</si>
  <si>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</si>
  <si>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</si>
  <si>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</si>
  <si>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</si>
  <si>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-1.3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</si>
  <si>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</si>
  <si>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</si>
  <si>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</si>
  <si>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</si>
  <si>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</si>
  <si>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</si>
  <si>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</si>
  <si>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</si>
  <si>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</si>
  <si>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</si>
  <si>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</si>
  <si>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</si>
  <si>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</si>
  <si>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</si>
  <si>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</si>
  <si>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</si>
  <si>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</si>
  <si>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</si>
  <si>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</si>
  <si>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</si>
  <si>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</si>
  <si>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</si>
  <si>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</si>
  <si>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</si>
  <si>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</si>
  <si>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</si>
  <si>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</si>
  <si>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</si>
  <si>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</si>
  <si>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</si>
  <si>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</si>
  <si>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</si>
  <si>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</si>
  <si>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</si>
  <si>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</si>
  <si>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</si>
  <si>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</si>
  <si>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</si>
  <si>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</si>
  <si>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</si>
  <si>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</si>
  <si>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</si>
  <si>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</si>
  <si>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</si>
  <si>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</si>
  <si>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</si>
  <si>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</si>
  <si>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</si>
  <si>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</si>
  <si>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</si>
  <si>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</si>
  <si>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</si>
  <si>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</si>
  <si>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</si>
  <si>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</si>
  <si>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</si>
  <si>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</si>
  <si>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</si>
  <si>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熊本県山鹿市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</si>
  <si>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</si>
  <si>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</si>
  <si>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</si>
  <si>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</si>
  <si>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</si>
  <si>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</si>
  <si>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</si>
  <si>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</si>
  <si>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</si>
  <si>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</si>
  <si>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</si>
  <si>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</si>
  <si>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</si>
  <si>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</si>
  <si>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</si>
  <si>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</si>
  <si>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</si>
  <si>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</si>
  <si>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</si>
  <si>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</si>
  <si>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</si>
  <si>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</si>
  <si>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</si>
  <si>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</si>
  <si>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</si>
  <si>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</si>
  <si>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</si>
  <si>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</si>
  <si>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</si>
  <si>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</si>
  <si>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</si>
  <si>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</si>
  <si>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</si>
  <si>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</si>
  <si>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</si>
  <si>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</si>
  <si>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</si>
  <si>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</si>
  <si>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</si>
  <si>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</si>
  <si>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</si>
  <si>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</si>
  <si>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</si>
  <si>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</si>
  <si>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</si>
  <si>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</si>
  <si>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</si>
  <si>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</si>
  <si>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</si>
  <si>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</si>
  <si>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</si>
  <si>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</si>
  <si>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</si>
  <si>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</si>
  <si>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</si>
  <si>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</si>
  <si>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</si>
  <si>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</si>
  <si>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</si>
  <si>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</si>
  <si>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</si>
  <si>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</si>
  <si>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</si>
  <si>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</si>
  <si>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</si>
  <si>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</si>
  <si>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</si>
  <si>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</si>
  <si>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</si>
  <si>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</si>
  <si>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</si>
  <si>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</si>
  <si>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</si>
  <si>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</si>
  <si>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</si>
  <si>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</si>
  <si>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</si>
  <si>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</si>
  <si>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</si>
  <si>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</si>
  <si>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</si>
  <si>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</si>
  <si>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</si>
  <si>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</si>
  <si>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</si>
  <si>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</si>
  <si>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</si>
  <si>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</si>
  <si>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</si>
  <si>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</si>
  <si>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</si>
  <si>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</si>
  <si>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</si>
  <si>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</si>
  <si>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</si>
  <si>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</si>
  <si>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</si>
  <si>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</si>
  <si>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</si>
  <si>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</si>
  <si>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</si>
  <si>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</si>
  <si>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</si>
  <si>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</si>
  <si>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</si>
  <si>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</si>
  <si>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</si>
  <si>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</si>
  <si>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</si>
  <si>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</si>
  <si>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</si>
  <si>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</si>
  <si>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</si>
  <si>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</si>
  <si>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</si>
  <si>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</si>
  <si>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</si>
  <si>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</si>
  <si>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</si>
  <si>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</si>
  <si>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</si>
  <si>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</si>
  <si>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</si>
  <si>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</si>
  <si>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</si>
  <si>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</si>
  <si>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</si>
  <si>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</si>
  <si>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</si>
  <si>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</si>
  <si>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</si>
  <si>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</si>
  <si>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</si>
  <si>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</si>
  <si>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</si>
  <si>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</si>
  <si>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</si>
  <si>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</si>
  <si>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</si>
  <si>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</si>
  <si>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</si>
  <si>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</si>
  <si>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</si>
  <si>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</si>
  <si>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</si>
  <si>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</si>
  <si>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</si>
  <si>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</si>
  <si>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</si>
  <si>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熊本県山鹿市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</si>
  <si>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</si>
  <si>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</si>
  <si>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</si>
  <si>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</si>
  <si>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</si>
  <si>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</si>
  <si>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</si>
  <si>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</si>
  <si>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</si>
  <si>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</si>
  <si>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</si>
  <si>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</si>
  <si>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</si>
  <si>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</si>
  <si>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</si>
  <si>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</si>
  <si>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</si>
  <si>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</si>
  <si>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</si>
  <si>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</si>
  <si>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</si>
  <si>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</si>
  <si>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</si>
  <si>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</si>
  <si>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</si>
  <si>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</si>
  <si>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</si>
  <si>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</si>
  <si>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</si>
  <si>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</si>
  <si>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</si>
  <si>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</si>
  <si>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</si>
  <si>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</si>
  <si>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</si>
  <si>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</si>
  <si>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</si>
  <si>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</si>
  <si>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病院事業会計</t>
    <phoneticPr fontId="5"/>
  </si>
  <si>
    <t>下水道事業会計</t>
    <phoneticPr fontId="5"/>
  </si>
  <si>
    <t>簡易水道事業特別会計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</si>
  <si>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</si>
  <si>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</si>
  <si>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</si>
  <si>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</si>
  <si>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</si>
  <si>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</si>
  <si>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</si>
  <si>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</si>
  <si>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</si>
  <si>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</si>
  <si>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</si>
  <si>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</si>
  <si>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</si>
  <si>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</si>
  <si>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</si>
  <si>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</si>
  <si>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</si>
  <si>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</si>
  <si>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</si>
  <si>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</si>
  <si>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</si>
  <si>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</si>
  <si>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</si>
  <si>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</si>
  <si>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</si>
  <si>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</si>
  <si>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</si>
  <si>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</si>
  <si>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</si>
  <si>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</si>
  <si>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</si>
  <si>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</si>
  <si>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</si>
  <si>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</si>
  <si>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</si>
  <si>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</si>
  <si>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</si>
  <si>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</si>
  <si>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</si>
  <si>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</si>
  <si>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</si>
  <si>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</si>
  <si>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</si>
  <si>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</si>
  <si>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</si>
  <si>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</si>
  <si>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</si>
  <si>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</si>
  <si>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</si>
  <si>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</si>
  <si>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</si>
  <si>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</si>
  <si>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山鹿市簡易水道事業特別会計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</si>
  <si>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</si>
  <si>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</si>
  <si>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山鹿市下水道事業会計</t>
    <phoneticPr fontId="5"/>
  </si>
  <si>
    <t>(Ｆ)</t>
    <phoneticPr fontId="5"/>
  </si>
  <si>
    <t>山鹿市病院事業会計</t>
    <phoneticPr fontId="5"/>
  </si>
  <si>
    <t>将来負担比率（(Ｅ)－(Ｆ)）／（(Ｃ)－(Ｄ)）×１００</t>
    <rPh sb="0" eb="2">
      <t>ショウライ</t>
    </rPh>
    <rPh sb="2" eb="4">
      <t>フタン</t>
    </rPh>
    <rPh sb="4" eb="6">
      <t>ヒリツ</t>
    </rPh>
    <phoneticPr fontId="5"/>
  </si>
  <si>
    <t>山鹿市農業集落排水事業特別会計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</si>
  <si>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</si>
  <si>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</si>
  <si>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</si>
  <si>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</si>
  <si>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</si>
  <si>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</si>
  <si>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</si>
  <si>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</si>
  <si>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</si>
  <si>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</si>
  <si>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</si>
  <si>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</si>
  <si>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</si>
  <si>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</si>
  <si>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</si>
  <si>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</si>
  <si>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</si>
  <si>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</si>
  <si>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</si>
  <si>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</si>
  <si>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</si>
  <si>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</si>
  <si>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</si>
  <si>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</si>
  <si>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</si>
  <si>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</si>
  <si>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</si>
  <si>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</si>
  <si>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</si>
  <si>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</si>
  <si>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</si>
  <si>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</si>
  <si>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</si>
  <si>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</si>
  <si>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</si>
  <si>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</si>
  <si>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</si>
  <si>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</si>
  <si>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</si>
  <si>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</si>
  <si>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</si>
  <si>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</si>
  <si>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</si>
  <si>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</si>
  <si>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</si>
  <si>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</si>
  <si>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</si>
  <si>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</si>
  <si>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</si>
  <si>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</si>
  <si>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</si>
  <si>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</si>
  <si>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</si>
  <si>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</si>
  <si>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</si>
  <si>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</si>
  <si>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</si>
  <si>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</si>
  <si>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</si>
  <si>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</si>
  <si>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</si>
  <si>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</si>
  <si>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</si>
  <si>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</si>
  <si>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</si>
  <si>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</si>
  <si>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</si>
  <si>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</si>
  <si>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</si>
  <si>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</si>
  <si>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</si>
  <si>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</si>
  <si>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</si>
  <si>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</si>
  <si>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</si>
  <si>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</si>
  <si>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</si>
  <si>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</si>
  <si>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</si>
  <si>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0.12</t>
  </si>
  <si>
    <t>一般会計</t>
  </si>
  <si>
    <t>水道事業会計</t>
  </si>
  <si>
    <t>病院事業会計</t>
  </si>
  <si>
    <t>国民健康保険事業特別会計</t>
  </si>
  <si>
    <t>介護保険事業特別会計</t>
  </si>
  <si>
    <t>後期高齢者医療特別会計</t>
  </si>
  <si>
    <t>下水道事業会計</t>
  </si>
  <si>
    <t>簡易水道事業特別会計</t>
  </si>
  <si>
    <t>その他会計（赤字）</t>
  </si>
  <si>
    <t>その他会計（黒字）</t>
  </si>
  <si>
    <t>山鹿植木広域行政事務組合</t>
    <rPh sb="0" eb="12">
      <t>ヤマガウエキ</t>
    </rPh>
    <phoneticPr fontId="2"/>
  </si>
  <si>
    <t>熊本県市町村総合事務組合</t>
    <rPh sb="0" eb="3">
      <t>クマモトケン</t>
    </rPh>
    <rPh sb="3" eb="6">
      <t>シチョウソン</t>
    </rPh>
    <rPh sb="6" eb="8">
      <t>ソウゴウ</t>
    </rPh>
    <rPh sb="8" eb="10">
      <t>ジム</t>
    </rPh>
    <rPh sb="10" eb="12">
      <t>クミアイ</t>
    </rPh>
    <phoneticPr fontId="2"/>
  </si>
  <si>
    <t>熊本県後期高齢者医療広域連合（一般会計）</t>
    <rPh sb="0" eb="3">
      <t>クマモトケン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</si>
  <si>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</si>
  <si>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山鹿市地域振興公社</t>
    <rPh sb="0" eb="3">
      <t>ヤマガシ</t>
    </rPh>
    <rPh sb="3" eb="5">
      <t>チイキ</t>
    </rPh>
    <rPh sb="5" eb="7">
      <t>シンコウ</t>
    </rPh>
    <rPh sb="7" eb="9">
      <t>コウシャ</t>
    </rPh>
    <phoneticPr fontId="2"/>
  </si>
  <si>
    <t>小栗郷</t>
    <rPh sb="0" eb="3">
      <t>オグリゴウ</t>
    </rPh>
    <phoneticPr fontId="2"/>
  </si>
  <si>
    <t>菊鹿フラワーバンク</t>
    <rPh sb="0" eb="2">
      <t>キッカ</t>
    </rPh>
    <phoneticPr fontId="2"/>
  </si>
  <si>
    <t>鹿本町振興公社</t>
    <rPh sb="0" eb="2">
      <t>カモト</t>
    </rPh>
    <rPh sb="2" eb="3">
      <t>マチ</t>
    </rPh>
    <rPh sb="3" eb="5">
      <t>シンコウ</t>
    </rPh>
    <rPh sb="5" eb="7">
      <t>コウシャ</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</si>
  <si>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</si>
  <si>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</si>
  <si>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</si>
  <si>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</si>
  <si>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</si>
  <si>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</si>
  <si>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</si>
  <si>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</si>
  <si>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</si>
  <si>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</si>
  <si>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</si>
  <si>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</si>
  <si>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合併後に取り組んだ社会資本整備に係る地方債の償還が始まり、一般会計における公債費は増加傾向にある。しかし、以前と比べ、交付税算入割合が有利な地方債を中心に財源を確保したことから、実質公債費比率は減少している。それに加えて、公営企業や一部事務組合における公債費負担について、主要な整備を完了しており、さらに一定規模の基金残高を確保していることから、将来負担比率も減少している。今後も引き続き、公債費管理の適正化と将来負担の抑制に努める。</t>
    <rPh sb="91" eb="94">
      <t>コウサイヒ</t>
    </rPh>
    <rPh sb="94" eb="96">
      <t>ヒリツ</t>
    </rPh>
    <rPh sb="97" eb="99">
      <t>ゲンショウ</t>
    </rPh>
    <rPh sb="107" eb="108">
      <t>クワ</t>
    </rPh>
    <rPh sb="173" eb="175">
      <t>ショウライ</t>
    </rPh>
    <rPh sb="175" eb="177">
      <t>フタン</t>
    </rPh>
    <rPh sb="177" eb="179">
      <t>ヒリツ</t>
    </rPh>
    <rPh sb="180" eb="182">
      <t>ゲンショウ</t>
    </rPh>
    <rPh sb="187" eb="189">
      <t>コンゴ</t>
    </rPh>
    <rPh sb="190" eb="191">
      <t>ヒ</t>
    </rPh>
    <rPh sb="192" eb="193">
      <t>ツヅ</t>
    </rPh>
    <rPh sb="213" eb="214">
      <t>ツト</t>
    </rPh>
    <phoneticPr fontId="2"/>
  </si>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</sst>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26" fillId="5" borderId="72" xfId="30" applyFont="1" applyFill="1" applyBorder="1" applyAlignment="1" applyProtection="1">
      <alignment horizontal="center" vertical="center"/>
    </xf>
    <xf numFmtId="0" fontId="26" fillId="5" borderId="0" xfId="30" applyFont="1" applyFill="1" applyBorder="1" applyProtection="1">
      <alignment vertical="center"/>
    </xf>
    <xf numFmtId="0" fontId="26" fillId="5" borderId="0"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Protection="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92247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79074</c:v>
                </c:pt>
                <c:pt idx="1">
                  <c:v>125756</c:v>
                </c:pt>
                <c:pt idx="2">
                  <c:v>94001</c:v>
                </c:pt>
                <c:pt idx="3">
                  <c:v>89019</c:v>
                </c:pt>
                <c:pt idx="4">
                  <c:v>69826</c:v>
                </c:pt>
              </c:numCache>
            </c:numRef>
          </c:val>
          <c:smooth val="0"/>
        </c:ser>
        <c:dLbls>
          <c:showLegendKey val="0"/>
          <c:showVal val="0"/>
          <c:showCatName val="0"/>
          <c:showSerName val="0"/>
          <c:showPercent val="0"/>
          <c:showBubbleSize val="0"/>
        </c:dLbls>
        <c:marker val="1"/>
        <c:smooth val="0"/>
        <c:axId val="328399800"/>
        <c:axId val="329156360"/>
      </c:lineChart>
      <c:catAx>
        <c:axId val="3283998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9156360"/>
        <c:crosses val="autoZero"/>
        <c:auto val="1"/>
        <c:lblAlgn val="ctr"/>
        <c:lblOffset val="100"/>
        <c:tickLblSkip val="1"/>
        <c:tickMarkSkip val="1"/>
        <c:noMultiLvlLbl val="0"/>
      </c:catAx>
      <c:valAx>
        <c:axId val="32915636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83998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6.35</c:v>
                </c:pt>
                <c:pt idx="1">
                  <c:v>9.8000000000000007</c:v>
                </c:pt>
                <c:pt idx="2">
                  <c:v>7.94</c:v>
                </c:pt>
                <c:pt idx="3">
                  <c:v>8.5500000000000007</c:v>
                </c:pt>
                <c:pt idx="4">
                  <c:v>9.27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28.28</c:v>
                </c:pt>
                <c:pt idx="1">
                  <c:v>29.06</c:v>
                </c:pt>
                <c:pt idx="2">
                  <c:v>32.659999999999997</c:v>
                </c:pt>
                <c:pt idx="3">
                  <c:v>31.55</c:v>
                </c:pt>
                <c:pt idx="4">
                  <c:v>38.28</c:v>
                </c:pt>
              </c:numCache>
            </c:numRef>
          </c:val>
        </c:ser>
        <c:dLbls>
          <c:showLegendKey val="0"/>
          <c:showVal val="0"/>
          <c:showCatName val="0"/>
          <c:showSerName val="0"/>
          <c:showPercent val="0"/>
          <c:showBubbleSize val="0"/>
        </c:dLbls>
        <c:gapWidth val="250"/>
        <c:overlap val="100"/>
        <c:axId val="193291344"/>
        <c:axId val="1932917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0.96</c:v>
                </c:pt>
                <c:pt idx="1">
                  <c:v>3.91</c:v>
                </c:pt>
                <c:pt idx="2">
                  <c:v>2.04</c:v>
                </c:pt>
                <c:pt idx="3">
                  <c:v>-0.12</c:v>
                </c:pt>
                <c:pt idx="4">
                  <c:v>7.4</c:v>
                </c:pt>
              </c:numCache>
            </c:numRef>
          </c:val>
          <c:smooth val="0"/>
        </c:ser>
        <c:dLbls>
          <c:showLegendKey val="0"/>
          <c:showVal val="0"/>
          <c:showCatName val="0"/>
          <c:showSerName val="0"/>
          <c:showPercent val="0"/>
          <c:showBubbleSize val="0"/>
        </c:dLbls>
        <c:marker val="1"/>
        <c:smooth val="0"/>
        <c:axId val="193291344"/>
        <c:axId val="193291736"/>
      </c:lineChart>
      <c:catAx>
        <c:axId val="193291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3291736"/>
        <c:crosses val="autoZero"/>
        <c:auto val="1"/>
        <c:lblAlgn val="ctr"/>
        <c:lblOffset val="100"/>
        <c:tickLblSkip val="1"/>
        <c:tickMarkSkip val="1"/>
        <c:noMultiLvlLbl val="0"/>
      </c:catAx>
      <c:valAx>
        <c:axId val="1932917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3291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0.39</c:v>
                </c:pt>
                <c:pt idx="2">
                  <c:v>#N/A</c:v>
                </c:pt>
                <c:pt idx="3">
                  <c:v>0.55000000000000004</c:v>
                </c:pt>
                <c:pt idx="4">
                  <c:v>#N/A</c:v>
                </c:pt>
                <c:pt idx="5">
                  <c:v>0.74</c:v>
                </c:pt>
                <c:pt idx="6">
                  <c:v>#N/A</c:v>
                </c:pt>
                <c:pt idx="7">
                  <c:v>0.38</c:v>
                </c:pt>
                <c:pt idx="8">
                  <c:v>#N/A</c:v>
                </c:pt>
                <c:pt idx="9">
                  <c:v>7.0000000000000007E-2</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7.0000000000000007E-2</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0.47</c:v>
                </c:pt>
                <c:pt idx="2">
                  <c:v>#N/A</c:v>
                </c:pt>
                <c:pt idx="3">
                  <c:v>0.39</c:v>
                </c:pt>
                <c:pt idx="4">
                  <c:v>#N/A</c:v>
                </c:pt>
                <c:pt idx="5">
                  <c:v>0.51</c:v>
                </c:pt>
                <c:pt idx="6">
                  <c:v>#N/A</c:v>
                </c:pt>
                <c:pt idx="7">
                  <c:v>0.71</c:v>
                </c:pt>
                <c:pt idx="8">
                  <c:v>#N/A</c:v>
                </c:pt>
                <c:pt idx="9">
                  <c:v>0.39</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0.96</c:v>
                </c:pt>
                <c:pt idx="2">
                  <c:v>#N/A</c:v>
                </c:pt>
                <c:pt idx="3">
                  <c:v>1.44</c:v>
                </c:pt>
                <c:pt idx="4">
                  <c:v>#N/A</c:v>
                </c:pt>
                <c:pt idx="5">
                  <c:v>0.83</c:v>
                </c:pt>
                <c:pt idx="6">
                  <c:v>#N/A</c:v>
                </c:pt>
                <c:pt idx="7">
                  <c:v>0.86</c:v>
                </c:pt>
                <c:pt idx="8">
                  <c:v>#N/A</c:v>
                </c:pt>
                <c:pt idx="9">
                  <c:v>0.56000000000000005</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3.97</c:v>
                </c:pt>
                <c:pt idx="2">
                  <c:v>#N/A</c:v>
                </c:pt>
                <c:pt idx="3">
                  <c:v>5.88</c:v>
                </c:pt>
                <c:pt idx="4">
                  <c:v>#N/A</c:v>
                </c:pt>
                <c:pt idx="5">
                  <c:v>6.63</c:v>
                </c:pt>
                <c:pt idx="6">
                  <c:v>#N/A</c:v>
                </c:pt>
                <c:pt idx="7">
                  <c:v>4.62</c:v>
                </c:pt>
                <c:pt idx="8">
                  <c:v>#N/A</c:v>
                </c:pt>
                <c:pt idx="9">
                  <c:v>3</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2.08</c:v>
                </c:pt>
                <c:pt idx="2">
                  <c:v>#N/A</c:v>
                </c:pt>
                <c:pt idx="3">
                  <c:v>1.87</c:v>
                </c:pt>
                <c:pt idx="4">
                  <c:v>#N/A</c:v>
                </c:pt>
                <c:pt idx="5">
                  <c:v>2.34</c:v>
                </c:pt>
                <c:pt idx="6">
                  <c:v>#N/A</c:v>
                </c:pt>
                <c:pt idx="7">
                  <c:v>2.68</c:v>
                </c:pt>
                <c:pt idx="8">
                  <c:v>#N/A</c:v>
                </c:pt>
                <c:pt idx="9">
                  <c:v>3.08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6.34</c:v>
                </c:pt>
                <c:pt idx="2">
                  <c:v>#N/A</c:v>
                </c:pt>
                <c:pt idx="3">
                  <c:v>9.8000000000000007</c:v>
                </c:pt>
                <c:pt idx="4">
                  <c:v>#N/A</c:v>
                </c:pt>
                <c:pt idx="5">
                  <c:v>7.93</c:v>
                </c:pt>
                <c:pt idx="6">
                  <c:v>#N/A</c:v>
                </c:pt>
                <c:pt idx="7">
                  <c:v>8.5399999999999991</c:v>
                </c:pt>
                <c:pt idx="8">
                  <c:v>#N/A</c:v>
                </c:pt>
                <c:pt idx="9">
                  <c:v>9.26</c:v>
                </c:pt>
              </c:numCache>
            </c:numRef>
          </c:val>
        </c:ser>
        <c:dLbls>
          <c:showLegendKey val="0"/>
          <c:showVal val="0"/>
          <c:showCatName val="0"/>
          <c:showSerName val="0"/>
          <c:showPercent val="0"/>
          <c:showBubbleSize val="0"/>
        </c:dLbls>
        <c:gapWidth val="150"/>
        <c:overlap val="100"/>
        <c:axId val="193292520"/>
        <c:axId val="193292912"/>
      </c:barChart>
      <c:catAx>
        <c:axId val="193292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3292912"/>
        <c:crosses val="autoZero"/>
        <c:auto val="1"/>
        <c:lblAlgn val="ctr"/>
        <c:lblOffset val="100"/>
        <c:tickLblSkip val="1"/>
        <c:tickMarkSkip val="1"/>
        <c:noMultiLvlLbl val="0"/>
      </c:catAx>
      <c:valAx>
        <c:axId val="193292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32925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3141</c:v>
                </c:pt>
                <c:pt idx="5">
                  <c:v>3127</c:v>
                </c:pt>
                <c:pt idx="8">
                  <c:v>3187</c:v>
                </c:pt>
                <c:pt idx="11">
                  <c:v>3548</c:v>
                </c:pt>
                <c:pt idx="14">
                  <c:v>3625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1</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40</c:v>
                </c:pt>
                <c:pt idx="3">
                  <c:v>40</c:v>
                </c:pt>
                <c:pt idx="6">
                  <c:v>35</c:v>
                </c:pt>
                <c:pt idx="9">
                  <c:v>34</c:v>
                </c:pt>
                <c:pt idx="12">
                  <c:v>36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279</c:v>
                </c:pt>
                <c:pt idx="3">
                  <c:v>250</c:v>
                </c:pt>
                <c:pt idx="6">
                  <c:v>206</c:v>
                </c:pt>
                <c:pt idx="9">
                  <c:v>148</c:v>
                </c:pt>
                <c:pt idx="12">
                  <c:v>60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1044</c:v>
                </c:pt>
                <c:pt idx="3">
                  <c:v>1003</c:v>
                </c:pt>
                <c:pt idx="6">
                  <c:v>1036</c:v>
                </c:pt>
                <c:pt idx="9">
                  <c:v>1070</c:v>
                </c:pt>
                <c:pt idx="12">
                  <c:v>1135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3471</c:v>
                </c:pt>
                <c:pt idx="3">
                  <c:v>3439</c:v>
                </c:pt>
                <c:pt idx="6">
                  <c:v>3400</c:v>
                </c:pt>
                <c:pt idx="9">
                  <c:v>3335</c:v>
                </c:pt>
                <c:pt idx="12">
                  <c:v>3618</c:v>
                </c:pt>
              </c:numCache>
            </c:numRef>
          </c:val>
        </c:ser>
        <c:dLbls>
          <c:showLegendKey val="0"/>
          <c:showVal val="0"/>
          <c:showCatName val="0"/>
          <c:showSerName val="0"/>
          <c:showPercent val="0"/>
          <c:showBubbleSize val="0"/>
        </c:dLbls>
        <c:gapWidth val="100"/>
        <c:overlap val="100"/>
        <c:axId val="193294088"/>
        <c:axId val="1932944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1693</c:v>
                </c:pt>
                <c:pt idx="2">
                  <c:v>#N/A</c:v>
                </c:pt>
                <c:pt idx="3">
                  <c:v>#N/A</c:v>
                </c:pt>
                <c:pt idx="4">
                  <c:v>1606</c:v>
                </c:pt>
                <c:pt idx="5">
                  <c:v>#N/A</c:v>
                </c:pt>
                <c:pt idx="6">
                  <c:v>#N/A</c:v>
                </c:pt>
                <c:pt idx="7">
                  <c:v>1490</c:v>
                </c:pt>
                <c:pt idx="8">
                  <c:v>#N/A</c:v>
                </c:pt>
                <c:pt idx="9">
                  <c:v>#N/A</c:v>
                </c:pt>
                <c:pt idx="10">
                  <c:v>1039</c:v>
                </c:pt>
                <c:pt idx="11">
                  <c:v>#N/A</c:v>
                </c:pt>
                <c:pt idx="12">
                  <c:v>#N/A</c:v>
                </c:pt>
                <c:pt idx="13">
                  <c:v>1224</c:v>
                </c:pt>
                <c:pt idx="14">
                  <c:v>#N/A</c:v>
                </c:pt>
              </c:numCache>
            </c:numRef>
          </c:val>
          <c:smooth val="0"/>
        </c:ser>
        <c:dLbls>
          <c:showLegendKey val="0"/>
          <c:showVal val="0"/>
          <c:showCatName val="0"/>
          <c:showSerName val="0"/>
          <c:showPercent val="0"/>
          <c:showBubbleSize val="0"/>
        </c:dLbls>
        <c:marker val="1"/>
        <c:smooth val="0"/>
        <c:axId val="193294088"/>
        <c:axId val="193294480"/>
      </c:lineChart>
      <c:catAx>
        <c:axId val="193294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3294480"/>
        <c:crosses val="autoZero"/>
        <c:auto val="1"/>
        <c:lblAlgn val="ctr"/>
        <c:lblOffset val="100"/>
        <c:tickLblSkip val="1"/>
        <c:tickMarkSkip val="1"/>
        <c:noMultiLvlLbl val="0"/>
      </c:catAx>
      <c:valAx>
        <c:axId val="193294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3294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32680</c:v>
                </c:pt>
                <c:pt idx="5">
                  <c:v>32281</c:v>
                </c:pt>
                <c:pt idx="8">
                  <c:v>33922</c:v>
                </c:pt>
                <c:pt idx="11">
                  <c:v>34499</c:v>
                </c:pt>
                <c:pt idx="14">
                  <c:v>34061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1043</c:v>
                </c:pt>
                <c:pt idx="5">
                  <c:v>1005</c:v>
                </c:pt>
                <c:pt idx="8">
                  <c:v>664</c:v>
                </c:pt>
                <c:pt idx="11">
                  <c:v>653</c:v>
                </c:pt>
                <c:pt idx="14">
                  <c:v>589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10685</c:v>
                </c:pt>
                <c:pt idx="5">
                  <c:v>11014</c:v>
                </c:pt>
                <c:pt idx="8">
                  <c:v>12693</c:v>
                </c:pt>
                <c:pt idx="11">
                  <c:v>13017</c:v>
                </c:pt>
                <c:pt idx="14">
                  <c:v>14685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5096</c:v>
                </c:pt>
                <c:pt idx="3">
                  <c:v>5294</c:v>
                </c:pt>
                <c:pt idx="6">
                  <c:v>5240</c:v>
                </c:pt>
                <c:pt idx="9">
                  <c:v>4850</c:v>
                </c:pt>
                <c:pt idx="12">
                  <c:v>4866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1112</c:v>
                </c:pt>
                <c:pt idx="3">
                  <c:v>899</c:v>
                </c:pt>
                <c:pt idx="6">
                  <c:v>647</c:v>
                </c:pt>
                <c:pt idx="9">
                  <c:v>124</c:v>
                </c:pt>
                <c:pt idx="12">
                  <c:v>77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13375</c:v>
                </c:pt>
                <c:pt idx="3">
                  <c:v>13082</c:v>
                </c:pt>
                <c:pt idx="6">
                  <c:v>12674</c:v>
                </c:pt>
                <c:pt idx="9">
                  <c:v>12211</c:v>
                </c:pt>
                <c:pt idx="12">
                  <c:v>11483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346</c:v>
                </c:pt>
                <c:pt idx="3">
                  <c:v>311</c:v>
                </c:pt>
                <c:pt idx="6">
                  <c:v>277</c:v>
                </c:pt>
                <c:pt idx="9">
                  <c:v>242</c:v>
                </c:pt>
                <c:pt idx="12">
                  <c:v>208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30375</c:v>
                </c:pt>
                <c:pt idx="3">
                  <c:v>32691</c:v>
                </c:pt>
                <c:pt idx="6">
                  <c:v>33671</c:v>
                </c:pt>
                <c:pt idx="9">
                  <c:v>34723</c:v>
                </c:pt>
                <c:pt idx="12">
                  <c:v>34594</c:v>
                </c:pt>
              </c:numCache>
            </c:numRef>
          </c:val>
        </c:ser>
        <c:dLbls>
          <c:showLegendKey val="0"/>
          <c:showVal val="0"/>
          <c:showCatName val="0"/>
          <c:showSerName val="0"/>
          <c:showPercent val="0"/>
          <c:showBubbleSize val="0"/>
        </c:dLbls>
        <c:gapWidth val="100"/>
        <c:overlap val="100"/>
        <c:axId val="335397744"/>
        <c:axId val="3353981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5897</c:v>
                </c:pt>
                <c:pt idx="2">
                  <c:v>#N/A</c:v>
                </c:pt>
                <c:pt idx="3">
                  <c:v>#N/A</c:v>
                </c:pt>
                <c:pt idx="4">
                  <c:v>7978</c:v>
                </c:pt>
                <c:pt idx="5">
                  <c:v>#N/A</c:v>
                </c:pt>
                <c:pt idx="6">
                  <c:v>#N/A</c:v>
                </c:pt>
                <c:pt idx="7">
                  <c:v>5229</c:v>
                </c:pt>
                <c:pt idx="8">
                  <c:v>#N/A</c:v>
                </c:pt>
                <c:pt idx="9">
                  <c:v>#N/A</c:v>
                </c:pt>
                <c:pt idx="10">
                  <c:v>3982</c:v>
                </c:pt>
                <c:pt idx="11">
                  <c:v>#N/A</c:v>
                </c:pt>
                <c:pt idx="12">
                  <c:v>#N/A</c:v>
                </c:pt>
                <c:pt idx="13">
                  <c:v>1892</c:v>
                </c:pt>
                <c:pt idx="14">
                  <c:v>#N/A</c:v>
                </c:pt>
              </c:numCache>
            </c:numRef>
          </c:val>
          <c:smooth val="0"/>
        </c:ser>
        <c:dLbls>
          <c:showLegendKey val="0"/>
          <c:showVal val="0"/>
          <c:showCatName val="0"/>
          <c:showSerName val="0"/>
          <c:showPercent val="0"/>
          <c:showBubbleSize val="0"/>
        </c:dLbls>
        <c:marker val="1"/>
        <c:smooth val="0"/>
        <c:axId val="335397744"/>
        <c:axId val="335398136"/>
      </c:lineChart>
      <c:catAx>
        <c:axId val="335397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35398136"/>
        <c:crosses val="autoZero"/>
        <c:auto val="1"/>
        <c:lblAlgn val="ctr"/>
        <c:lblOffset val="100"/>
        <c:tickLblSkip val="1"/>
        <c:tickMarkSkip val="1"/>
        <c:noMultiLvlLbl val="0"/>
      </c:catAx>
      <c:valAx>
        <c:axId val="335398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5397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{8BA5A079-DF91-472F-85F6-B2D47019CF1D}</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{8C615CC4-2CB6-4656-A440-379684A1AAFF}</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{2564A4A5-17C1-4F06-B564-93B971F736E4}</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{DF55D696-C9F0-419D-BC56-6B5B5483127C}</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{36EA2C38-4E6A-4563-8B90-356F36DEA393}</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{F21DC077-A2C6-430B-905E-412A772DA2E4}</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{A794E188-1C4E-43E6-912C-3D8E4C52466B}</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{1DBC314F-0028-49AA-B02A-534B617BD006}</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{CAE3CC3F-3CC9-4AF4-AEAE-72FD0C4F9DF0}</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{CCA3E81A-5A7C-4AD4-9782-3AE1091F161C}</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335398920"/>
        <c:axId val="335399312"/>
      </c:scatterChart>
      <c:valAx>
        <c:axId val="33539892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5399312"/>
        <c:crosses val="autoZero"/>
        <c:crossBetween val="midCat"/>
      </c:valAx>
      <c:valAx>
        <c:axId val="33539931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353989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{4E866C2F-5935-4B4E-9BDF-93DFD647C635}</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{71D21658-51CD-4340-861F-9934CECA4926}</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{3E82AB34-97C0-45D4-91EE-58844B5EA9D8}</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{8CB819A8-F13F-4DC7-A12D-3DDC77910F53}</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{96FDA541-2EDA-42FD-813A-5F1CA4E7A407}</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11.8</c:v>
                </c:pt>
                <c:pt idx="1">
                  <c:v>11.3</c:v>
                </c:pt>
                <c:pt idx="2">
                  <c:v>10.7</c:v>
                </c:pt>
                <c:pt idx="3">
                  <c:v>9.3000000000000007</c:v>
                </c:pt>
                <c:pt idx="4">
                  <c:v>8.5</c:v>
                </c:pt>
              </c:numCache>
            </c:numRef>
          </c:xVal>
          <c:yVal>
            <c:numRef>
              <c:f>公会計指標分析・財政指標組合せ分析表!$K$73:$O$73</c:f>
              <c:numCache>
                <c:formatCode>#,##0.0;"▲ "#,##0.0</c:formatCode>
                <c:ptCount val="5"/>
                <c:pt idx="0">
                  <c:v>39.5</c:v>
                </c:pt>
                <c:pt idx="1">
                  <c:v>54.3</c:v>
                </c:pt>
                <c:pt idx="2">
                  <c:v>35.4</c:v>
                </c:pt>
                <c:pt idx="3">
                  <c:v>27.3</c:v>
                </c:pt>
                <c:pt idx="4">
                  <c:v>13.1</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{46FECACC-EDB1-46C3-8430-6AE3373AA9C6}</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{AA51676B-4F84-4427-BD49-9AA32DB19CE9}</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{40342A89-60BB-4A79-982C-1C5CBA448197}</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{90715B4B-8A22-43AD-B34F-E8F66D2EDB50}</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{56387241-5612-40BE-96C4-37D8C138C24B}</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11.1</c:v>
                </c:pt>
                <c:pt idx="1">
                  <c:v>10.3</c:v>
                </c:pt>
                <c:pt idx="2">
                  <c:v>9.6</c:v>
                </c:pt>
                <c:pt idx="3">
                  <c:v>8.8000000000000007</c:v>
                </c:pt>
                <c:pt idx="4">
                  <c:v>9</c:v>
                </c:pt>
              </c:numCache>
            </c:numRef>
          </c:xVal>
          <c:yVal>
            <c:numRef>
              <c:f>公会計指標分析・財政指標組合せ分析表!$K$77:$O$77</c:f>
              <c:numCache>
                <c:formatCode>#,##0.0;"▲ "#,##0.0</c:formatCode>
                <c:ptCount val="5"/>
                <c:pt idx="0">
                  <c:v>69.2</c:v>
                </c:pt>
                <c:pt idx="1">
                  <c:v>58.2</c:v>
                </c:pt>
                <c:pt idx="2">
                  <c:v>50.3</c:v>
                </c:pt>
                <c:pt idx="3">
                  <c:v>45.9</c:v>
                </c:pt>
                <c:pt idx="4">
                  <c:v>39</c:v>
                </c:pt>
              </c:numCache>
            </c:numRef>
          </c:yVal>
          <c:smooth val="0"/>
        </c:ser>
        <c:dLbls>
          <c:showLegendKey val="0"/>
          <c:showVal val="0"/>
          <c:showCatName val="0"/>
          <c:showSerName val="0"/>
          <c:showPercent val="0"/>
          <c:showBubbleSize val="0"/>
        </c:dLbls>
        <c:axId val="335397352"/>
        <c:axId val="335396960"/>
      </c:scatterChart>
      <c:valAx>
        <c:axId val="335397352"/>
        <c:scaling>
          <c:orientation val="minMax"/>
          <c:max val="12.1"/>
          <c:min val="8.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5396960"/>
        <c:crosses val="autoZero"/>
        <c:crossBetween val="midCat"/>
      </c:valAx>
      <c:valAx>
        <c:axId val="335396960"/>
        <c:scaling>
          <c:orientation val="minMax"/>
          <c:max val="79"/>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3539735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熊本県山鹿市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54,118
53,911
299.69
31,463,959
29,709,396
1,659,517
17,909,699
34,593,800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13.1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b="0" i="0" baseline="0">
              <a:solidFill>
                <a:schemeClr val="dk1"/>
              </a:solidFill>
              <a:effectLst/>
              <a:latin typeface="+mn-ea"/>
              <a:ea typeface="+mn-ea"/>
              <a:cs typeface="+mn-cs"/>
            </a:rPr>
            <a:t>　</a:t>
          </a:r>
          <a:r>
            <a:rPr lang="ja-JP" altLang="ja-JP" sz="1100" b="0" i="0" baseline="0">
              <a:solidFill>
                <a:schemeClr val="dk1"/>
              </a:solidFill>
              <a:effectLst/>
              <a:latin typeface="+mn-ea"/>
              <a:ea typeface="+mn-ea"/>
              <a:cs typeface="+mn-cs"/>
            </a:rPr>
            <a:t>人口の減少や全国平均を上回る高齢化率（</a:t>
          </a:r>
          <a:r>
            <a:rPr lang="en-US" altLang="ja-JP" sz="1100" b="0" i="0" baseline="0">
              <a:solidFill>
                <a:schemeClr val="dk1"/>
              </a:solidFill>
              <a:effectLst/>
              <a:latin typeface="+mn-ea"/>
              <a:ea typeface="+mn-ea"/>
              <a:cs typeface="+mn-cs"/>
            </a:rPr>
            <a:t>H28.1.1</a:t>
          </a:r>
          <a:r>
            <a:rPr lang="ja-JP" altLang="en-US" sz="1100" b="0" i="0" baseline="0">
              <a:solidFill>
                <a:schemeClr val="dk1"/>
              </a:solidFill>
              <a:effectLst/>
              <a:latin typeface="+mn-ea"/>
              <a:ea typeface="+mn-ea"/>
              <a:cs typeface="+mn-cs"/>
            </a:rPr>
            <a:t>現在</a:t>
          </a:r>
          <a:r>
            <a:rPr lang="en-US" altLang="ja-JP" sz="1100" b="0" i="0" baseline="0">
              <a:solidFill>
                <a:schemeClr val="dk1"/>
              </a:solidFill>
              <a:effectLst/>
              <a:latin typeface="+mn-ea"/>
              <a:ea typeface="+mn-ea"/>
              <a:cs typeface="+mn-cs"/>
            </a:rPr>
            <a:t>33.9</a:t>
          </a:r>
          <a:r>
            <a:rPr lang="ja-JP" altLang="ja-JP" sz="1100" b="0" i="0" baseline="0">
              <a:solidFill>
                <a:schemeClr val="dk1"/>
              </a:solidFill>
              <a:effectLst/>
              <a:latin typeface="+mn-ea"/>
              <a:ea typeface="+mn-ea"/>
              <a:cs typeface="+mn-cs"/>
            </a:rPr>
            <a:t>％）に加え、中心となる産業に乏しいこと等により、財政基盤が弱く、類似団体平均をかなり下回っている状況である。</a:t>
          </a:r>
          <a:endParaRPr lang="ja-JP" altLang="ja-JP" sz="1400">
            <a:effectLst/>
            <a:latin typeface="+mn-ea"/>
            <a:ea typeface="+mn-ea"/>
          </a:endParaRPr>
        </a:p>
        <a:p>
          <a:pPr rtl="0"/>
          <a:r>
            <a:rPr lang="ja-JP" altLang="ja-JP" sz="1100" b="0" i="0" baseline="0">
              <a:solidFill>
                <a:schemeClr val="dk1"/>
              </a:solidFill>
              <a:effectLst/>
              <a:latin typeface="+mn-ea"/>
              <a:ea typeface="+mn-ea"/>
              <a:cs typeface="+mn-cs"/>
            </a:rPr>
            <a:t>　地元産業の活性化はもちろん、</a:t>
          </a:r>
          <a:r>
            <a:rPr lang="ja-JP" altLang="en-US" sz="1100" b="0" i="0" baseline="0">
              <a:solidFill>
                <a:schemeClr val="dk1"/>
              </a:solidFill>
              <a:effectLst/>
              <a:latin typeface="+mn-ea"/>
              <a:ea typeface="+mn-ea"/>
              <a:cs typeface="+mn-cs"/>
            </a:rPr>
            <a:t>企業誘致を中心に</a:t>
          </a:r>
          <a:r>
            <a:rPr lang="ja-JP" altLang="ja-JP" sz="1100" b="0" i="0" baseline="0">
              <a:solidFill>
                <a:schemeClr val="dk1"/>
              </a:solidFill>
              <a:effectLst/>
              <a:latin typeface="+mn-ea"/>
              <a:ea typeface="+mn-ea"/>
              <a:cs typeface="+mn-cs"/>
            </a:rPr>
            <a:t>民間活力の活用など雇用拡大に資する施策の推進</a:t>
          </a:r>
          <a:r>
            <a:rPr lang="ja-JP" altLang="en-US" sz="1100" b="0" i="0" baseline="0">
              <a:solidFill>
                <a:schemeClr val="dk1"/>
              </a:solidFill>
              <a:effectLst/>
              <a:latin typeface="+mn-ea"/>
              <a:ea typeface="+mn-ea"/>
              <a:cs typeface="+mn-cs"/>
            </a:rPr>
            <a:t>を図り</a:t>
          </a:r>
          <a:r>
            <a:rPr lang="ja-JP" altLang="ja-JP" sz="1100" b="0" i="0" baseline="0">
              <a:solidFill>
                <a:schemeClr val="dk1"/>
              </a:solidFill>
              <a:effectLst/>
              <a:latin typeface="+mn-ea"/>
              <a:ea typeface="+mn-ea"/>
              <a:cs typeface="+mn-cs"/>
            </a:rPr>
            <a:t>税収増加につなげるとともに、担税力の強化、納税意識の高揚を促しながら自主財源の確保に努め、脆弱な財政基盤の改善を図る。</a:t>
          </a:r>
          <a:endParaRPr lang="ja-JP" altLang="ja-JP" sz="1400">
            <a:effectLst/>
            <a:latin typeface="+mn-ea"/>
            <a:ea typeface="+mn-ea"/>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44</xdr:row>
      <xdr:rowOff>144992</xdr:rowOff>
    </xdr:to>
    <xdr:cxnSp macro="">
      <xdr:nvCxnSpPr>
        <xdr:cNvPr id="63" name="直線コネクタ 62"/>
        <xdr:cNvCxnSpPr/>
      </xdr:nvCxnSpPr>
      <xdr:spPr>
        <a:xfrm flipV="1">
          <a:off x="4953000" y="620077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155575</xdr:rowOff>
    </xdr:from>
    <xdr:to>
      <xdr:col>7</xdr:col>
      <xdr:colOff>152400</xdr:colOff>
      <xdr:row>43</xdr:row>
      <xdr:rowOff>155575</xdr:rowOff>
    </xdr:to>
    <xdr:cxnSp macro="">
      <xdr:nvCxnSpPr>
        <xdr:cNvPr id="68" name="直線コネクタ 67"/>
        <xdr:cNvCxnSpPr/>
      </xdr:nvCxnSpPr>
      <xdr:spPr>
        <a:xfrm>
          <a:off x="4114800" y="75279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62035</xdr:rowOff>
    </xdr:from>
    <xdr:ext cx="762000" cy="259045"/>
    <xdr:sp macro="" textlink="">
      <xdr:nvSpPr>
        <xdr:cNvPr id="69" name="財政力平均値テキスト"/>
        <xdr:cNvSpPr txBox="1"/>
      </xdr:nvSpPr>
      <xdr:spPr>
        <a:xfrm>
          <a:off x="5041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155575</xdr:rowOff>
    </xdr:from>
    <xdr:to>
      <xdr:col>6</xdr:col>
      <xdr:colOff>0</xdr:colOff>
      <xdr:row>43</xdr:row>
      <xdr:rowOff>155575</xdr:rowOff>
    </xdr:to>
    <xdr:cxnSp macro="">
      <xdr:nvCxnSpPr>
        <xdr:cNvPr id="71" name="直線コネクタ 70"/>
        <xdr:cNvCxnSpPr/>
      </xdr:nvCxnSpPr>
      <xdr:spPr>
        <a:xfrm>
          <a:off x="3225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73" name="テキスト ボックス 72"/>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155575</xdr:rowOff>
    </xdr:from>
    <xdr:to>
      <xdr:col>4</xdr:col>
      <xdr:colOff>482600</xdr:colOff>
      <xdr:row>43</xdr:row>
      <xdr:rowOff>155575</xdr:rowOff>
    </xdr:to>
    <xdr:cxnSp macro="">
      <xdr:nvCxnSpPr>
        <xdr:cNvPr id="74" name="直線コネクタ 73"/>
        <xdr:cNvCxnSpPr/>
      </xdr:nvCxnSpPr>
      <xdr:spPr>
        <a:xfrm>
          <a:off x="2336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155575</xdr:rowOff>
    </xdr:from>
    <xdr:to>
      <xdr:col>3</xdr:col>
      <xdr:colOff>279400</xdr:colOff>
      <xdr:row>43</xdr:row>
      <xdr:rowOff>155575</xdr:rowOff>
    </xdr:to>
    <xdr:cxnSp macro="">
      <xdr:nvCxnSpPr>
        <xdr:cNvPr id="77" name="直線コネクタ 76"/>
        <xdr:cNvCxnSpPr/>
      </xdr:nvCxnSpPr>
      <xdr:spPr>
        <a:xfrm>
          <a:off x="1447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87435</xdr:rowOff>
    </xdr:from>
    <xdr:ext cx="762000" cy="259045"/>
    <xdr:sp macro="" textlink="">
      <xdr:nvSpPr>
        <xdr:cNvPr id="81" name="テキスト ボックス 80"/>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104775</xdr:rowOff>
    </xdr:from>
    <xdr:to>
      <xdr:col>7</xdr:col>
      <xdr:colOff>203200</xdr:colOff>
      <xdr:row>44</xdr:row>
      <xdr:rowOff>34925</xdr:rowOff>
    </xdr:to>
    <xdr:sp macro="" textlink="">
      <xdr:nvSpPr>
        <xdr:cNvPr id="87" name="円/楕円 86"/>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76852</xdr:rowOff>
    </xdr:from>
    <xdr:ext cx="762000" cy="259045"/>
    <xdr:sp macro="" textlink="">
      <xdr:nvSpPr>
        <xdr:cNvPr id="88" name="財政力該当値テキスト"/>
        <xdr:cNvSpPr txBox="1"/>
      </xdr:nvSpPr>
      <xdr:spPr>
        <a:xfrm>
          <a:off x="5041900" y="744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104775</xdr:rowOff>
    </xdr:from>
    <xdr:to>
      <xdr:col>6</xdr:col>
      <xdr:colOff>50800</xdr:colOff>
      <xdr:row>44</xdr:row>
      <xdr:rowOff>34925</xdr:rowOff>
    </xdr:to>
    <xdr:sp macro="" textlink="">
      <xdr:nvSpPr>
        <xdr:cNvPr id="89" name="円/楕円 88"/>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19702</xdr:rowOff>
    </xdr:from>
    <xdr:ext cx="736600" cy="259045"/>
    <xdr:sp macro="" textlink="">
      <xdr:nvSpPr>
        <xdr:cNvPr id="90" name="テキスト ボックス 89"/>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104775</xdr:rowOff>
    </xdr:from>
    <xdr:to>
      <xdr:col>4</xdr:col>
      <xdr:colOff>533400</xdr:colOff>
      <xdr:row>44</xdr:row>
      <xdr:rowOff>34925</xdr:rowOff>
    </xdr:to>
    <xdr:sp macro="" textlink="">
      <xdr:nvSpPr>
        <xdr:cNvPr id="91" name="円/楕円 90"/>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19702</xdr:rowOff>
    </xdr:from>
    <xdr:ext cx="762000" cy="259045"/>
    <xdr:sp macro="" textlink="">
      <xdr:nvSpPr>
        <xdr:cNvPr id="92" name="テキスト ボックス 91"/>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104775</xdr:rowOff>
    </xdr:from>
    <xdr:to>
      <xdr:col>3</xdr:col>
      <xdr:colOff>330200</xdr:colOff>
      <xdr:row>44</xdr:row>
      <xdr:rowOff>34925</xdr:rowOff>
    </xdr:to>
    <xdr:sp macro="" textlink="">
      <xdr:nvSpPr>
        <xdr:cNvPr id="93" name="円/楕円 92"/>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19702</xdr:rowOff>
    </xdr:from>
    <xdr:ext cx="762000" cy="259045"/>
    <xdr:sp macro="" textlink="">
      <xdr:nvSpPr>
        <xdr:cNvPr id="94" name="テキスト ボックス 93"/>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104775</xdr:rowOff>
    </xdr:from>
    <xdr:to>
      <xdr:col>2</xdr:col>
      <xdr:colOff>127000</xdr:colOff>
      <xdr:row>44</xdr:row>
      <xdr:rowOff>34925</xdr:rowOff>
    </xdr:to>
    <xdr:sp macro="" textlink="">
      <xdr:nvSpPr>
        <xdr:cNvPr id="95" name="円/楕円 94"/>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19702</xdr:rowOff>
    </xdr:from>
    <xdr:ext cx="762000" cy="259045"/>
    <xdr:sp macro="" textlink="">
      <xdr:nvSpPr>
        <xdr:cNvPr id="96" name="テキスト ボックス 95"/>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ea"/>
              <a:ea typeface="+mn-ea"/>
              <a:cs typeface="+mn-cs"/>
            </a:rPr>
            <a:t>地方</a:t>
          </a:r>
          <a:r>
            <a:rPr lang="ja-JP" altLang="ja-JP" sz="1100" b="0" i="0" baseline="0">
              <a:solidFill>
                <a:schemeClr val="dk1"/>
              </a:solidFill>
              <a:effectLst/>
              <a:latin typeface="+mn-ea"/>
              <a:ea typeface="+mn-ea"/>
              <a:cs typeface="+mn-cs"/>
            </a:rPr>
            <a:t>税及び地方</a:t>
          </a:r>
          <a:r>
            <a:rPr lang="ja-JP" altLang="en-US" sz="1100" b="0" i="0" baseline="0">
              <a:solidFill>
                <a:schemeClr val="dk1"/>
              </a:solidFill>
              <a:effectLst/>
              <a:latin typeface="+mn-ea"/>
              <a:ea typeface="+mn-ea"/>
              <a:cs typeface="+mn-cs"/>
            </a:rPr>
            <a:t>消費税交付</a:t>
          </a:r>
          <a:r>
            <a:rPr lang="ja-JP" altLang="en-US" sz="1100" b="0" i="0" baseline="0">
              <a:solidFill>
                <a:sysClr val="windowText" lastClr="000000"/>
              </a:solidFill>
              <a:effectLst/>
              <a:latin typeface="+mn-ea"/>
              <a:ea typeface="+mn-ea"/>
              <a:cs typeface="+mn-cs"/>
            </a:rPr>
            <a:t>金</a:t>
          </a:r>
          <a:r>
            <a:rPr lang="ja-JP" altLang="ja-JP" sz="1100" b="0" i="0" baseline="0">
              <a:solidFill>
                <a:sysClr val="windowText" lastClr="000000"/>
              </a:solidFill>
              <a:effectLst/>
              <a:latin typeface="+mn-ea"/>
              <a:ea typeface="+mn-ea"/>
              <a:cs typeface="+mn-cs"/>
            </a:rPr>
            <a:t>の増加等により経常一般財源等が増加したものの、</a:t>
          </a:r>
          <a:r>
            <a:rPr lang="ja-JP" altLang="en-US" sz="1100" b="0" i="0" baseline="0">
              <a:solidFill>
                <a:sysClr val="windowText" lastClr="000000"/>
              </a:solidFill>
              <a:effectLst/>
              <a:latin typeface="+mn-ea"/>
              <a:ea typeface="+mn-ea"/>
              <a:cs typeface="+mn-cs"/>
            </a:rPr>
            <a:t>消防事務の単独化に伴う</a:t>
          </a:r>
          <a:r>
            <a:rPr lang="ja-JP" altLang="ja-JP" sz="1100" b="0" i="0" baseline="0">
              <a:solidFill>
                <a:sysClr val="windowText" lastClr="000000"/>
              </a:solidFill>
              <a:effectLst/>
              <a:latin typeface="+mn-ea"/>
              <a:ea typeface="+mn-ea"/>
              <a:cs typeface="+mn-cs"/>
            </a:rPr>
            <a:t>職員給与の</a:t>
          </a:r>
          <a:r>
            <a:rPr lang="ja-JP" altLang="en-US" sz="1100" b="0" i="0" baseline="0">
              <a:solidFill>
                <a:sysClr val="windowText" lastClr="000000"/>
              </a:solidFill>
              <a:effectLst/>
              <a:latin typeface="+mn-ea"/>
              <a:ea typeface="+mn-ea"/>
              <a:cs typeface="+mn-cs"/>
            </a:rPr>
            <a:t>増加</a:t>
          </a:r>
          <a:r>
            <a:rPr lang="ja-JP" altLang="ja-JP" sz="1100" b="0" i="0" baseline="0">
              <a:solidFill>
                <a:sysClr val="windowText" lastClr="000000"/>
              </a:solidFill>
              <a:effectLst/>
              <a:latin typeface="+mn-ea"/>
              <a:ea typeface="+mn-ea"/>
              <a:cs typeface="+mn-cs"/>
            </a:rPr>
            <a:t>により人件費が</a:t>
          </a:r>
          <a:r>
            <a:rPr lang="en-US" altLang="ja-JP" sz="1100" b="0" i="0" baseline="0">
              <a:solidFill>
                <a:sysClr val="windowText" lastClr="000000"/>
              </a:solidFill>
              <a:effectLst/>
              <a:latin typeface="+mn-ea"/>
              <a:ea typeface="+mn-ea"/>
              <a:cs typeface="+mn-cs"/>
            </a:rPr>
            <a:t>2.4</a:t>
          </a:r>
          <a:r>
            <a:rPr lang="ja-JP" altLang="ja-JP" sz="1100" b="0" i="0" baseline="0">
              <a:solidFill>
                <a:sysClr val="windowText" lastClr="000000"/>
              </a:solidFill>
              <a:effectLst/>
              <a:latin typeface="+mn-ea"/>
              <a:ea typeface="+mn-ea"/>
              <a:cs typeface="+mn-cs"/>
            </a:rPr>
            <a:t>ポイント上昇したほか、</a:t>
          </a:r>
          <a:r>
            <a:rPr lang="ja-JP" altLang="en-US" sz="1100" b="0" i="0" baseline="0">
              <a:solidFill>
                <a:sysClr val="windowText" lastClr="000000"/>
              </a:solidFill>
              <a:effectLst/>
              <a:latin typeface="+mn-ea"/>
              <a:ea typeface="+mn-ea"/>
              <a:cs typeface="+mn-cs"/>
            </a:rPr>
            <a:t>障害児通所給付費の増加等によ</a:t>
          </a:r>
          <a:r>
            <a:rPr lang="ja-JP" altLang="ja-JP" sz="1100" b="0" i="0" baseline="0">
              <a:solidFill>
                <a:sysClr val="windowText" lastClr="000000"/>
              </a:solidFill>
              <a:effectLst/>
              <a:latin typeface="+mn-ea"/>
              <a:ea typeface="+mn-ea"/>
              <a:cs typeface="+mn-cs"/>
            </a:rPr>
            <a:t>り扶助費が</a:t>
          </a:r>
          <a:r>
            <a:rPr lang="en-US" altLang="ja-JP" sz="1100" b="0" i="0" baseline="0">
              <a:solidFill>
                <a:sysClr val="windowText" lastClr="000000"/>
              </a:solidFill>
              <a:effectLst/>
              <a:latin typeface="+mn-ea"/>
              <a:ea typeface="+mn-ea"/>
              <a:cs typeface="+mn-cs"/>
            </a:rPr>
            <a:t>0.5</a:t>
          </a:r>
          <a:r>
            <a:rPr lang="ja-JP" altLang="ja-JP" sz="1100" b="0" i="0" baseline="0">
              <a:solidFill>
                <a:sysClr val="windowText" lastClr="000000"/>
              </a:solidFill>
              <a:effectLst/>
              <a:latin typeface="+mn-ea"/>
              <a:ea typeface="+mn-ea"/>
              <a:cs typeface="+mn-cs"/>
            </a:rPr>
            <a:t>ポイント上昇したため、前年度より</a:t>
          </a:r>
          <a:r>
            <a:rPr lang="en-US" altLang="ja-JP" sz="1100" b="0" i="0" baseline="0">
              <a:solidFill>
                <a:sysClr val="windowText" lastClr="000000"/>
              </a:solidFill>
              <a:effectLst/>
              <a:latin typeface="+mn-ea"/>
              <a:ea typeface="+mn-ea"/>
              <a:cs typeface="+mn-cs"/>
            </a:rPr>
            <a:t>1.0</a:t>
          </a:r>
          <a:r>
            <a:rPr lang="ja-JP" altLang="ja-JP" sz="1100" b="0" i="0" baseline="0">
              <a:solidFill>
                <a:sysClr val="windowText" lastClr="000000"/>
              </a:solidFill>
              <a:effectLst/>
              <a:latin typeface="+mn-ea"/>
              <a:ea typeface="+mn-ea"/>
              <a:cs typeface="+mn-cs"/>
            </a:rPr>
            <a:t>ポイント上昇し、類似団体平均</a:t>
          </a:r>
          <a:r>
            <a:rPr lang="ja-JP" altLang="en-US" sz="1100" b="0" i="0" baseline="0">
              <a:solidFill>
                <a:sysClr val="windowText" lastClr="000000"/>
              </a:solidFill>
              <a:effectLst/>
              <a:latin typeface="+mn-ea"/>
              <a:ea typeface="+mn-ea"/>
              <a:cs typeface="+mn-cs"/>
            </a:rPr>
            <a:t>よりも財政の硬直化が進んでいる</a:t>
          </a:r>
          <a:r>
            <a:rPr lang="ja-JP" altLang="ja-JP" sz="1100" b="0" i="0" baseline="0">
              <a:solidFill>
                <a:sysClr val="windowText" lastClr="000000"/>
              </a:solidFill>
              <a:effectLst/>
              <a:latin typeface="+mn-ea"/>
              <a:ea typeface="+mn-ea"/>
              <a:cs typeface="+mn-cs"/>
            </a:rPr>
            <a:t>。</a:t>
          </a:r>
          <a:endParaRPr lang="ja-JP" altLang="ja-JP" sz="1400">
            <a:solidFill>
              <a:sysClr val="windowText" lastClr="000000"/>
            </a:solidFill>
            <a:effectLst/>
            <a:latin typeface="+mn-ea"/>
            <a:ea typeface="+mn-ea"/>
          </a:endParaRPr>
        </a:p>
        <a:p>
          <a:pPr rtl="0"/>
          <a:r>
            <a:rPr lang="ja-JP" altLang="ja-JP" sz="1100" b="0" i="0" baseline="0">
              <a:solidFill>
                <a:schemeClr val="dk1"/>
              </a:solidFill>
              <a:effectLst/>
              <a:latin typeface="+mn-ea"/>
              <a:ea typeface="+mn-ea"/>
              <a:cs typeface="+mn-cs"/>
            </a:rPr>
            <a:t>　職員削減による人件費の減少も今後鈍化していく見通しのため、</a:t>
          </a:r>
          <a:r>
            <a:rPr lang="en-US" altLang="ja-JP" sz="1100" b="0" i="0" baseline="0">
              <a:solidFill>
                <a:schemeClr val="dk1"/>
              </a:solidFill>
              <a:effectLst/>
              <a:latin typeface="+mn-ea"/>
              <a:ea typeface="+mn-ea"/>
              <a:cs typeface="+mn-cs"/>
            </a:rPr>
            <a:t>H26</a:t>
          </a:r>
          <a:r>
            <a:rPr lang="ja-JP" altLang="ja-JP" sz="1100" b="0" i="0" baseline="0">
              <a:solidFill>
                <a:schemeClr val="dk1"/>
              </a:solidFill>
              <a:effectLst/>
              <a:latin typeface="+mn-ea"/>
              <a:ea typeface="+mn-ea"/>
              <a:cs typeface="+mn-cs"/>
            </a:rPr>
            <a:t>に策定した「財政健全化アクションプラン」に基づき更なる財政改革に努め、人件費、扶助費、公債費、物件費、補助費等聖域なく歳出の削減を図り、経常収支比率87％以内を目指すものである。</a:t>
          </a:r>
          <a:endParaRPr lang="ja-JP" altLang="ja-JP" sz="1400">
            <a:effectLst/>
            <a:latin typeface="+mn-ea"/>
            <a:ea typeface="+mn-ea"/>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168366</xdr:rowOff>
    </xdr:from>
    <xdr:to>
      <xdr:col>7</xdr:col>
      <xdr:colOff>152400</xdr:colOff>
      <xdr:row>66</xdr:row>
      <xdr:rowOff>99785</xdr:rowOff>
    </xdr:to>
    <xdr:cxnSp macro="">
      <xdr:nvCxnSpPr>
        <xdr:cNvPr id="128" name="直線コネクタ 127"/>
        <xdr:cNvCxnSpPr/>
      </xdr:nvCxnSpPr>
      <xdr:spPr>
        <a:xfrm flipV="1">
          <a:off x="4953000" y="10112466"/>
          <a:ext cx="0" cy="13030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71862</xdr:rowOff>
    </xdr:from>
    <xdr:ext cx="762000" cy="259045"/>
    <xdr:sp macro="" textlink="">
      <xdr:nvSpPr>
        <xdr:cNvPr id="129" name="財政構造の弾力性最小値テキスト"/>
        <xdr:cNvSpPr txBox="1"/>
      </xdr:nvSpPr>
      <xdr:spPr>
        <a:xfrm>
          <a:off x="5041900" y="1138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66</xdr:row>
      <xdr:rowOff>99785</xdr:rowOff>
    </xdr:from>
    <xdr:to>
      <xdr:col>7</xdr:col>
      <xdr:colOff>241300</xdr:colOff>
      <xdr:row>66</xdr:row>
      <xdr:rowOff>99785</xdr:rowOff>
    </xdr:to>
    <xdr:cxnSp macro="">
      <xdr:nvCxnSpPr>
        <xdr:cNvPr id="130" name="直線コネクタ 129"/>
        <xdr:cNvCxnSpPr/>
      </xdr:nvCxnSpPr>
      <xdr:spPr>
        <a:xfrm>
          <a:off x="4864100" y="1141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83293</xdr:rowOff>
    </xdr:from>
    <xdr:ext cx="762000" cy="259045"/>
    <xdr:sp macro="" textlink="">
      <xdr:nvSpPr>
        <xdr:cNvPr id="131" name="財政構造の弾力性最大値テキスト"/>
        <xdr:cNvSpPr txBox="1"/>
      </xdr:nvSpPr>
      <xdr:spPr>
        <a:xfrm>
          <a:off x="5041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77.6</a:t>
          </a:r>
          <a:endParaRPr kumimoji="1" lang="ja-JP" altLang="en-US" sz="1000" b="1">
            <a:latin typeface="ＭＳ Ｐゴシック"/>
          </a:endParaRPr>
        </a:p>
      </xdr:txBody>
    </xdr:sp>
    <xdr:clientData/>
  </xdr:oneCellAnchor>
  <xdr:twoCellAnchor>
    <xdr:from>
      <xdr:col>7</xdr:col>
      <xdr:colOff>63500</xdr:colOff>
      <xdr:row>58</xdr:row>
      <xdr:rowOff>168366</xdr:rowOff>
    </xdr:from>
    <xdr:to>
      <xdr:col>7</xdr:col>
      <xdr:colOff>241300</xdr:colOff>
      <xdr:row>58</xdr:row>
      <xdr:rowOff>168366</xdr:rowOff>
    </xdr:to>
    <xdr:cxnSp macro="">
      <xdr:nvCxnSpPr>
        <xdr:cNvPr id="132" name="直線コネクタ 131"/>
        <xdr:cNvCxnSpPr/>
      </xdr:nvCxnSpPr>
      <xdr:spPr>
        <a:xfrm>
          <a:off x="4864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124641</xdr:rowOff>
    </xdr:from>
    <xdr:to>
      <xdr:col>7</xdr:col>
      <xdr:colOff>152400</xdr:colOff>
      <xdr:row>64</xdr:row>
      <xdr:rowOff>22134</xdr:rowOff>
    </xdr:to>
    <xdr:cxnSp macro="">
      <xdr:nvCxnSpPr>
        <xdr:cNvPr id="133" name="直線コネクタ 132"/>
        <xdr:cNvCxnSpPr/>
      </xdr:nvCxnSpPr>
      <xdr:spPr>
        <a:xfrm>
          <a:off x="4114800" y="10925991"/>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42108</xdr:rowOff>
    </xdr:from>
    <xdr:ext cx="762000" cy="259045"/>
    <xdr:sp macro="" textlink="">
      <xdr:nvSpPr>
        <xdr:cNvPr id="134" name="財政構造の弾力性平均値テキスト"/>
        <xdr:cNvSpPr txBox="1"/>
      </xdr:nvSpPr>
      <xdr:spPr>
        <a:xfrm>
          <a:off x="5041900" y="10672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25581</xdr:rowOff>
    </xdr:from>
    <xdr:to>
      <xdr:col>7</xdr:col>
      <xdr:colOff>203200</xdr:colOff>
      <xdr:row>63</xdr:row>
      <xdr:rowOff>127181</xdr:rowOff>
    </xdr:to>
    <xdr:sp macro="" textlink="">
      <xdr:nvSpPr>
        <xdr:cNvPr id="135" name="フローチャート : 判断 134"/>
        <xdr:cNvSpPr/>
      </xdr:nvSpPr>
      <xdr:spPr>
        <a:xfrm>
          <a:off x="4902200" y="1082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41910</xdr:rowOff>
    </xdr:from>
    <xdr:to>
      <xdr:col>6</xdr:col>
      <xdr:colOff>0</xdr:colOff>
      <xdr:row>63</xdr:row>
      <xdr:rowOff>124641</xdr:rowOff>
    </xdr:to>
    <xdr:cxnSp macro="">
      <xdr:nvCxnSpPr>
        <xdr:cNvPr id="136" name="直線コネクタ 135"/>
        <xdr:cNvCxnSpPr/>
      </xdr:nvCxnSpPr>
      <xdr:spPr>
        <a:xfrm>
          <a:off x="3225800" y="10843260"/>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5806</xdr:rowOff>
    </xdr:from>
    <xdr:to>
      <xdr:col>6</xdr:col>
      <xdr:colOff>50800</xdr:colOff>
      <xdr:row>64</xdr:row>
      <xdr:rowOff>107406</xdr:rowOff>
    </xdr:to>
    <xdr:sp macro="" textlink="">
      <xdr:nvSpPr>
        <xdr:cNvPr id="137" name="フローチャート : 判断 136"/>
        <xdr:cNvSpPr/>
      </xdr:nvSpPr>
      <xdr:spPr>
        <a:xfrm>
          <a:off x="4064000" y="1097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92183</xdr:rowOff>
    </xdr:from>
    <xdr:ext cx="736600" cy="259045"/>
    <xdr:sp macro="" textlink="">
      <xdr:nvSpPr>
        <xdr:cNvPr id="138" name="テキスト ボックス 137"/>
        <xdr:cNvSpPr txBox="1"/>
      </xdr:nvSpPr>
      <xdr:spPr>
        <a:xfrm>
          <a:off x="3733800" y="11064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41910</xdr:rowOff>
    </xdr:from>
    <xdr:to>
      <xdr:col>4</xdr:col>
      <xdr:colOff>482600</xdr:colOff>
      <xdr:row>63</xdr:row>
      <xdr:rowOff>166007</xdr:rowOff>
    </xdr:to>
    <xdr:cxnSp macro="">
      <xdr:nvCxnSpPr>
        <xdr:cNvPr id="139" name="直線コネクタ 138"/>
        <xdr:cNvCxnSpPr/>
      </xdr:nvCxnSpPr>
      <xdr:spPr>
        <a:xfrm flipV="1">
          <a:off x="2336800" y="10843260"/>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87630</xdr:rowOff>
    </xdr:from>
    <xdr:to>
      <xdr:col>4</xdr:col>
      <xdr:colOff>533400</xdr:colOff>
      <xdr:row>64</xdr:row>
      <xdr:rowOff>17780</xdr:rowOff>
    </xdr:to>
    <xdr:sp macro="" textlink="">
      <xdr:nvSpPr>
        <xdr:cNvPr id="140" name="フローチャート : 判断 139"/>
        <xdr:cNvSpPr/>
      </xdr:nvSpPr>
      <xdr:spPr>
        <a:xfrm>
          <a:off x="3175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2557</xdr:rowOff>
    </xdr:from>
    <xdr:ext cx="762000" cy="259045"/>
    <xdr:sp macro="" textlink="">
      <xdr:nvSpPr>
        <xdr:cNvPr id="141" name="テキスト ボックス 140"/>
        <xdr:cNvSpPr txBox="1"/>
      </xdr:nvSpPr>
      <xdr:spPr>
        <a:xfrm>
          <a:off x="2844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103051</xdr:rowOff>
    </xdr:from>
    <xdr:to>
      <xdr:col>3</xdr:col>
      <xdr:colOff>279400</xdr:colOff>
      <xdr:row>63</xdr:row>
      <xdr:rowOff>166007</xdr:rowOff>
    </xdr:to>
    <xdr:cxnSp macro="">
      <xdr:nvCxnSpPr>
        <xdr:cNvPr id="142" name="直線コネクタ 141"/>
        <xdr:cNvCxnSpPr/>
      </xdr:nvCxnSpPr>
      <xdr:spPr>
        <a:xfrm>
          <a:off x="1447800" y="10732951"/>
          <a:ext cx="889000" cy="23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128996</xdr:rowOff>
    </xdr:from>
    <xdr:to>
      <xdr:col>3</xdr:col>
      <xdr:colOff>330200</xdr:colOff>
      <xdr:row>64</xdr:row>
      <xdr:rowOff>59146</xdr:rowOff>
    </xdr:to>
    <xdr:sp macro="" textlink="">
      <xdr:nvSpPr>
        <xdr:cNvPr id="143" name="フローチャート : 判断 142"/>
        <xdr:cNvSpPr/>
      </xdr:nvSpPr>
      <xdr:spPr>
        <a:xfrm>
          <a:off x="2286000" y="1093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43923</xdr:rowOff>
    </xdr:from>
    <xdr:ext cx="762000" cy="259045"/>
    <xdr:sp macro="" textlink="">
      <xdr:nvSpPr>
        <xdr:cNvPr id="144" name="テキスト ボックス 143"/>
        <xdr:cNvSpPr txBox="1"/>
      </xdr:nvSpPr>
      <xdr:spPr>
        <a:xfrm>
          <a:off x="1955800" y="1101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45" name="フローチャート : 判断 144"/>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2557</xdr:rowOff>
    </xdr:from>
    <xdr:ext cx="762000" cy="259045"/>
    <xdr:sp macro="" textlink="">
      <xdr:nvSpPr>
        <xdr:cNvPr id="146" name="テキスト ボックス 145"/>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142784</xdr:rowOff>
    </xdr:from>
    <xdr:to>
      <xdr:col>7</xdr:col>
      <xdr:colOff>203200</xdr:colOff>
      <xdr:row>64</xdr:row>
      <xdr:rowOff>72934</xdr:rowOff>
    </xdr:to>
    <xdr:sp macro="" textlink="">
      <xdr:nvSpPr>
        <xdr:cNvPr id="152" name="円/楕円 151"/>
        <xdr:cNvSpPr/>
      </xdr:nvSpPr>
      <xdr:spPr>
        <a:xfrm>
          <a:off x="4902200" y="1094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114861</xdr:rowOff>
    </xdr:from>
    <xdr:ext cx="762000" cy="259045"/>
    <xdr:sp macro="" textlink="">
      <xdr:nvSpPr>
        <xdr:cNvPr id="153" name="財政構造の弾力性該当値テキスト"/>
        <xdr:cNvSpPr txBox="1"/>
      </xdr:nvSpPr>
      <xdr:spPr>
        <a:xfrm>
          <a:off x="5041900" y="10916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73841</xdr:rowOff>
    </xdr:from>
    <xdr:to>
      <xdr:col>6</xdr:col>
      <xdr:colOff>50800</xdr:colOff>
      <xdr:row>64</xdr:row>
      <xdr:rowOff>3991</xdr:rowOff>
    </xdr:to>
    <xdr:sp macro="" textlink="">
      <xdr:nvSpPr>
        <xdr:cNvPr id="154" name="円/楕円 153"/>
        <xdr:cNvSpPr/>
      </xdr:nvSpPr>
      <xdr:spPr>
        <a:xfrm>
          <a:off x="4064000" y="1087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14168</xdr:rowOff>
    </xdr:from>
    <xdr:ext cx="736600" cy="259045"/>
    <xdr:sp macro="" textlink="">
      <xdr:nvSpPr>
        <xdr:cNvPr id="155" name="テキスト ボックス 154"/>
        <xdr:cNvSpPr txBox="1"/>
      </xdr:nvSpPr>
      <xdr:spPr>
        <a:xfrm>
          <a:off x="3733800" y="10644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162560</xdr:rowOff>
    </xdr:from>
    <xdr:to>
      <xdr:col>4</xdr:col>
      <xdr:colOff>533400</xdr:colOff>
      <xdr:row>63</xdr:row>
      <xdr:rowOff>92710</xdr:rowOff>
    </xdr:to>
    <xdr:sp macro="" textlink="">
      <xdr:nvSpPr>
        <xdr:cNvPr id="156" name="円/楕円 155"/>
        <xdr:cNvSpPr/>
      </xdr:nvSpPr>
      <xdr:spPr>
        <a:xfrm>
          <a:off x="3175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102887</xdr:rowOff>
    </xdr:from>
    <xdr:ext cx="762000" cy="259045"/>
    <xdr:sp macro="" textlink="">
      <xdr:nvSpPr>
        <xdr:cNvPr id="157" name="テキスト ボックス 156"/>
        <xdr:cNvSpPr txBox="1"/>
      </xdr:nvSpPr>
      <xdr:spPr>
        <a:xfrm>
          <a:off x="2844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115207</xdr:rowOff>
    </xdr:from>
    <xdr:to>
      <xdr:col>3</xdr:col>
      <xdr:colOff>330200</xdr:colOff>
      <xdr:row>64</xdr:row>
      <xdr:rowOff>45357</xdr:rowOff>
    </xdr:to>
    <xdr:sp macro="" textlink="">
      <xdr:nvSpPr>
        <xdr:cNvPr id="158" name="円/楕円 157"/>
        <xdr:cNvSpPr/>
      </xdr:nvSpPr>
      <xdr:spPr>
        <a:xfrm>
          <a:off x="2286000" y="1091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55534</xdr:rowOff>
    </xdr:from>
    <xdr:ext cx="762000" cy="259045"/>
    <xdr:sp macro="" textlink="">
      <xdr:nvSpPr>
        <xdr:cNvPr id="159" name="テキスト ボックス 158"/>
        <xdr:cNvSpPr txBox="1"/>
      </xdr:nvSpPr>
      <xdr:spPr>
        <a:xfrm>
          <a:off x="1955800" y="1068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52251</xdr:rowOff>
    </xdr:from>
    <xdr:to>
      <xdr:col>2</xdr:col>
      <xdr:colOff>127000</xdr:colOff>
      <xdr:row>62</xdr:row>
      <xdr:rowOff>153851</xdr:rowOff>
    </xdr:to>
    <xdr:sp macro="" textlink="">
      <xdr:nvSpPr>
        <xdr:cNvPr id="160" name="円/楕円 159"/>
        <xdr:cNvSpPr/>
      </xdr:nvSpPr>
      <xdr:spPr>
        <a:xfrm>
          <a:off x="1397000" y="106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164028</xdr:rowOff>
    </xdr:from>
    <xdr:ext cx="762000" cy="259045"/>
    <xdr:sp macro="" textlink="">
      <xdr:nvSpPr>
        <xdr:cNvPr id="161" name="テキスト ボックス 160"/>
        <xdr:cNvSpPr txBox="1"/>
      </xdr:nvSpPr>
      <xdr:spPr>
        <a:xfrm>
          <a:off x="1066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[144,433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121,952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合併により膨れ上が</a:t>
          </a:r>
          <a:r>
            <a:rPr lang="ja-JP" altLang="ja-JP" sz="1100" b="0" i="0" baseline="0">
              <a:solidFill>
                <a:schemeClr val="dk1"/>
              </a:solidFill>
              <a:effectLst/>
              <a:latin typeface="+mn-ea"/>
              <a:ea typeface="+mn-ea"/>
              <a:cs typeface="+mn-cs"/>
            </a:rPr>
            <a:t>った職員数（</a:t>
          </a:r>
          <a:r>
            <a:rPr lang="en-US" altLang="ja-JP" sz="1100" b="0" i="0" baseline="0">
              <a:solidFill>
                <a:schemeClr val="dk1"/>
              </a:solidFill>
              <a:effectLst/>
              <a:latin typeface="+mn-ea"/>
              <a:ea typeface="+mn-ea"/>
              <a:cs typeface="+mn-cs"/>
            </a:rPr>
            <a:t>H17.4.1</a:t>
          </a:r>
          <a:r>
            <a:rPr lang="ja-JP" altLang="ja-JP" sz="1100" b="0" i="0" baseline="0">
              <a:solidFill>
                <a:schemeClr val="dk1"/>
              </a:solidFill>
              <a:effectLst/>
              <a:latin typeface="+mn-ea"/>
              <a:ea typeface="+mn-ea"/>
              <a:cs typeface="+mn-cs"/>
            </a:rPr>
            <a:t>現在</a:t>
          </a:r>
          <a:r>
            <a:rPr lang="en-US" altLang="ja-JP" sz="1100" b="0" i="0" baseline="0">
              <a:solidFill>
                <a:schemeClr val="dk1"/>
              </a:solidFill>
              <a:effectLst/>
              <a:latin typeface="+mn-ea"/>
              <a:ea typeface="+mn-ea"/>
              <a:cs typeface="+mn-cs"/>
            </a:rPr>
            <a:t>659</a:t>
          </a:r>
          <a:r>
            <a:rPr lang="ja-JP" altLang="ja-JP" sz="1100" b="0" i="0" baseline="0">
              <a:solidFill>
                <a:schemeClr val="dk1"/>
              </a:solidFill>
              <a:effectLst/>
              <a:latin typeface="+mn-ea"/>
              <a:ea typeface="+mn-ea"/>
              <a:cs typeface="+mn-cs"/>
            </a:rPr>
            <a:t>人）について、計画を上回る削減を行ってきた結果、改善傾向（</a:t>
          </a:r>
          <a:r>
            <a:rPr lang="en-US" altLang="ja-JP" sz="1100" b="0" i="0" baseline="0">
              <a:solidFill>
                <a:schemeClr val="dk1"/>
              </a:solidFill>
              <a:effectLst/>
              <a:latin typeface="+mn-ea"/>
              <a:ea typeface="+mn-ea"/>
              <a:cs typeface="+mn-cs"/>
            </a:rPr>
            <a:t>H28.4.1</a:t>
          </a:r>
          <a:r>
            <a:rPr lang="ja-JP" altLang="ja-JP" sz="1100" b="0" i="0" baseline="0">
              <a:solidFill>
                <a:schemeClr val="dk1"/>
              </a:solidFill>
              <a:effectLst/>
              <a:latin typeface="+mn-ea"/>
              <a:ea typeface="+mn-ea"/>
              <a:cs typeface="+mn-cs"/>
            </a:rPr>
            <a:t>現在</a:t>
          </a:r>
          <a:r>
            <a:rPr lang="en-US" altLang="ja-JP" sz="1100" b="0" i="0" baseline="0">
              <a:solidFill>
                <a:sysClr val="windowText" lastClr="000000"/>
              </a:solidFill>
              <a:effectLst/>
              <a:latin typeface="+mn-ea"/>
              <a:ea typeface="+mn-ea"/>
              <a:cs typeface="+mn-cs"/>
            </a:rPr>
            <a:t>523</a:t>
          </a:r>
          <a:r>
            <a:rPr lang="ja-JP" altLang="ja-JP" sz="1100" b="0" i="0" baseline="0">
              <a:solidFill>
                <a:sysClr val="windowText" lastClr="000000"/>
              </a:solidFill>
              <a:effectLst/>
              <a:latin typeface="+mn-ea"/>
              <a:ea typeface="+mn-ea"/>
              <a:cs typeface="+mn-cs"/>
            </a:rPr>
            <a:t>人</a:t>
          </a:r>
          <a:r>
            <a:rPr lang="ja-JP" altLang="en-US" sz="1100" b="0" i="0" baseline="0">
              <a:solidFill>
                <a:sysClr val="windowText" lastClr="000000"/>
              </a:solidFill>
              <a:effectLst/>
              <a:latin typeface="+mn-ea"/>
              <a:ea typeface="+mn-ea"/>
              <a:cs typeface="+mn-cs"/>
            </a:rPr>
            <a:t>、うち消防職員を除くと</a:t>
          </a:r>
          <a:r>
            <a:rPr lang="en-US" altLang="ja-JP" sz="1100" b="0" i="0" baseline="0">
              <a:solidFill>
                <a:sysClr val="windowText" lastClr="000000"/>
              </a:solidFill>
              <a:effectLst/>
              <a:latin typeface="+mn-ea"/>
              <a:ea typeface="+mn-ea"/>
              <a:cs typeface="+mn-cs"/>
            </a:rPr>
            <a:t>446</a:t>
          </a:r>
          <a:r>
            <a:rPr lang="ja-JP" altLang="en-US" sz="1100" b="0" i="0" baseline="0">
              <a:solidFill>
                <a:sysClr val="windowText" lastClr="000000"/>
              </a:solidFill>
              <a:effectLst/>
              <a:latin typeface="+mn-ea"/>
              <a:ea typeface="+mn-ea"/>
              <a:cs typeface="+mn-cs"/>
            </a:rPr>
            <a:t>人</a:t>
          </a:r>
          <a:r>
            <a:rPr lang="ja-JP" altLang="ja-JP" sz="1100" b="0" i="0" baseline="0">
              <a:solidFill>
                <a:sysClr val="windowText" lastClr="000000"/>
              </a:solidFill>
              <a:effectLst/>
              <a:latin typeface="+mn-ea"/>
              <a:ea typeface="+mn-ea"/>
              <a:cs typeface="+mn-cs"/>
            </a:rPr>
            <a:t>）にある</a:t>
          </a:r>
          <a:r>
            <a:rPr lang="ja-JP" altLang="ja-JP" sz="1100" b="0" i="0" baseline="0">
              <a:solidFill>
                <a:schemeClr val="dk1"/>
              </a:solidFill>
              <a:effectLst/>
              <a:latin typeface="+mn-ea"/>
              <a:ea typeface="+mn-ea"/>
              <a:cs typeface="+mn-cs"/>
            </a:rPr>
            <a:t>。また、物件費についても、施設の老朽化等により管理費が嵩み、依然として高水準で推移している。</a:t>
          </a:r>
          <a:endParaRPr lang="ja-JP" altLang="ja-JP" sz="1400">
            <a:effectLst/>
            <a:latin typeface="+mn-ea"/>
            <a:ea typeface="+mn-ea"/>
          </a:endParaRPr>
        </a:p>
        <a:p>
          <a:pPr rtl="0"/>
          <a:r>
            <a:rPr lang="ja-JP" altLang="ja-JP" sz="1100" b="0" i="0" baseline="0">
              <a:solidFill>
                <a:schemeClr val="dk1"/>
              </a:solidFill>
              <a:effectLst/>
              <a:latin typeface="+mn-ea"/>
              <a:ea typeface="+mn-ea"/>
              <a:cs typeface="+mn-cs"/>
            </a:rPr>
            <a:t>　</a:t>
          </a:r>
          <a:r>
            <a:rPr lang="ja-JP" altLang="en-US" sz="1100" b="0" i="0" baseline="0">
              <a:solidFill>
                <a:schemeClr val="dk1"/>
              </a:solidFill>
              <a:effectLst/>
              <a:latin typeface="+mn-ea"/>
              <a:ea typeface="+mn-ea"/>
              <a:cs typeface="+mn-cs"/>
            </a:rPr>
            <a:t>人件費については、第</a:t>
          </a:r>
          <a:r>
            <a:rPr lang="en-US" altLang="ja-JP" sz="1100" b="0" i="0" baseline="0">
              <a:solidFill>
                <a:schemeClr val="dk1"/>
              </a:solidFill>
              <a:effectLst/>
              <a:latin typeface="+mn-ea"/>
              <a:ea typeface="+mn-ea"/>
              <a:cs typeface="+mn-cs"/>
            </a:rPr>
            <a:t>3</a:t>
          </a:r>
          <a:r>
            <a:rPr lang="ja-JP" altLang="en-US" sz="1100" b="0" i="0" baseline="0">
              <a:solidFill>
                <a:schemeClr val="dk1"/>
              </a:solidFill>
              <a:effectLst/>
              <a:latin typeface="+mn-ea"/>
              <a:ea typeface="+mn-ea"/>
              <a:cs typeface="+mn-cs"/>
            </a:rPr>
            <a:t>次定員適正化計画の着実な実行により、民間活力の導入等を進め、人件費の抑制に努める。物件費についても、</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月に策定の公共施設等総合管理計画に基づき</a:t>
          </a:r>
          <a:r>
            <a:rPr lang="ja-JP" altLang="ja-JP" sz="1100" b="0" i="0" baseline="0">
              <a:solidFill>
                <a:schemeClr val="dk1"/>
              </a:solidFill>
              <a:effectLst/>
              <a:latin typeface="+mn-ea"/>
              <a:ea typeface="+mn-ea"/>
              <a:cs typeface="+mn-cs"/>
            </a:rPr>
            <a:t>遊休資産の売却、施設の民間移譲を積極的に推進するとともに、存続する施設においては、</a:t>
          </a:r>
          <a:r>
            <a:rPr lang="ja-JP" altLang="en-US" sz="1100" b="0" i="0" baseline="0">
              <a:solidFill>
                <a:schemeClr val="dk1"/>
              </a:solidFill>
              <a:effectLst/>
              <a:latin typeface="+mn-ea"/>
              <a:ea typeface="+mn-ea"/>
              <a:cs typeface="+mn-cs"/>
            </a:rPr>
            <a:t>最適配置、</a:t>
          </a:r>
          <a:r>
            <a:rPr lang="ja-JP" altLang="ja-JP" sz="1100" b="0" i="0" baseline="0">
              <a:solidFill>
                <a:schemeClr val="dk1"/>
              </a:solidFill>
              <a:effectLst/>
              <a:latin typeface="+mn-ea"/>
              <a:ea typeface="+mn-ea"/>
              <a:cs typeface="+mn-cs"/>
            </a:rPr>
            <a:t>長</a:t>
          </a:r>
          <a:r>
            <a:rPr lang="ja-JP" altLang="ja-JP" sz="1100" b="0" i="0" baseline="0">
              <a:solidFill>
                <a:schemeClr val="dk1"/>
              </a:solidFill>
              <a:effectLst/>
              <a:latin typeface="+mn-lt"/>
              <a:ea typeface="+mn-ea"/>
              <a:cs typeface="+mn-cs"/>
            </a:rPr>
            <a:t>寿命化を図りながら長期的視点に立った改修計画を策定し、コストの縮減と平準化に努める。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128012</xdr:rowOff>
    </xdr:from>
    <xdr:to>
      <xdr:col>7</xdr:col>
      <xdr:colOff>152400</xdr:colOff>
      <xdr:row>88</xdr:row>
      <xdr:rowOff>131415</xdr:rowOff>
    </xdr:to>
    <xdr:cxnSp macro="">
      <xdr:nvCxnSpPr>
        <xdr:cNvPr id="192" name="直線コネクタ 191"/>
        <xdr:cNvCxnSpPr/>
      </xdr:nvCxnSpPr>
      <xdr:spPr>
        <a:xfrm flipV="1">
          <a:off x="4953000" y="13844012"/>
          <a:ext cx="0" cy="137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103492</xdr:rowOff>
    </xdr:from>
    <xdr:ext cx="762000" cy="259045"/>
    <xdr:sp macro="" textlink="">
      <xdr:nvSpPr>
        <xdr:cNvPr id="193" name="人件費・物件費等の状況最小値テキスト"/>
        <xdr:cNvSpPr txBox="1"/>
      </xdr:nvSpPr>
      <xdr:spPr>
        <a:xfrm>
          <a:off x="5041900" y="1519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1,284,369</a:t>
          </a:r>
          <a:endParaRPr kumimoji="1" lang="ja-JP" altLang="en-US" sz="1000" b="1">
            <a:latin typeface="ＭＳ Ｐゴシック"/>
          </a:endParaRPr>
        </a:p>
      </xdr:txBody>
    </xdr:sp>
    <xdr:clientData/>
  </xdr:oneCellAnchor>
  <xdr:twoCellAnchor>
    <xdr:from>
      <xdr:col>7</xdr:col>
      <xdr:colOff>63500</xdr:colOff>
      <xdr:row>88</xdr:row>
      <xdr:rowOff>131415</xdr:rowOff>
    </xdr:from>
    <xdr:to>
      <xdr:col>7</xdr:col>
      <xdr:colOff>241300</xdr:colOff>
      <xdr:row>88</xdr:row>
      <xdr:rowOff>131415</xdr:rowOff>
    </xdr:to>
    <xdr:cxnSp macro="">
      <xdr:nvCxnSpPr>
        <xdr:cNvPr id="194" name="直線コネクタ 193"/>
        <xdr:cNvCxnSpPr/>
      </xdr:nvCxnSpPr>
      <xdr:spPr>
        <a:xfrm>
          <a:off x="4864100" y="15219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42939</xdr:rowOff>
    </xdr:from>
    <xdr:ext cx="762000" cy="259045"/>
    <xdr:sp macro="" textlink="">
      <xdr:nvSpPr>
        <xdr:cNvPr id="195" name="人件費・物件費等の状況最大値テキスト"/>
        <xdr:cNvSpPr txBox="1"/>
      </xdr:nvSpPr>
      <xdr:spPr>
        <a:xfrm>
          <a:off x="5041900" y="135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87,723</a:t>
          </a:r>
          <a:endParaRPr kumimoji="1" lang="ja-JP" altLang="en-US" sz="1000" b="1">
            <a:latin typeface="ＭＳ Ｐゴシック"/>
          </a:endParaRPr>
        </a:p>
      </xdr:txBody>
    </xdr:sp>
    <xdr:clientData/>
  </xdr:oneCellAnchor>
  <xdr:twoCellAnchor>
    <xdr:from>
      <xdr:col>7</xdr:col>
      <xdr:colOff>63500</xdr:colOff>
      <xdr:row>80</xdr:row>
      <xdr:rowOff>128012</xdr:rowOff>
    </xdr:from>
    <xdr:to>
      <xdr:col>7</xdr:col>
      <xdr:colOff>241300</xdr:colOff>
      <xdr:row>80</xdr:row>
      <xdr:rowOff>128012</xdr:rowOff>
    </xdr:to>
    <xdr:cxnSp macro="">
      <xdr:nvCxnSpPr>
        <xdr:cNvPr id="196" name="直線コネクタ 195"/>
        <xdr:cNvCxnSpPr/>
      </xdr:nvCxnSpPr>
      <xdr:spPr>
        <a:xfrm>
          <a:off x="4864100" y="1384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13022</xdr:rowOff>
    </xdr:from>
    <xdr:to>
      <xdr:col>7</xdr:col>
      <xdr:colOff>152400</xdr:colOff>
      <xdr:row>81</xdr:row>
      <xdr:rowOff>21724</xdr:rowOff>
    </xdr:to>
    <xdr:cxnSp macro="">
      <xdr:nvCxnSpPr>
        <xdr:cNvPr id="197" name="直線コネクタ 196"/>
        <xdr:cNvCxnSpPr/>
      </xdr:nvCxnSpPr>
      <xdr:spPr>
        <a:xfrm>
          <a:off x="4114800" y="13900472"/>
          <a:ext cx="838200" cy="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6502</xdr:rowOff>
    </xdr:from>
    <xdr:ext cx="762000" cy="259045"/>
    <xdr:sp macro="" textlink="">
      <xdr:nvSpPr>
        <xdr:cNvPr id="198" name="人件費・物件費等の状況平均値テキスト"/>
        <xdr:cNvSpPr txBox="1"/>
      </xdr:nvSpPr>
      <xdr:spPr>
        <a:xfrm>
          <a:off x="5041900" y="13893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143078</xdr:rowOff>
    </xdr:from>
    <xdr:to>
      <xdr:col>7</xdr:col>
      <xdr:colOff>203200</xdr:colOff>
      <xdr:row>81</xdr:row>
      <xdr:rowOff>73228</xdr:rowOff>
    </xdr:to>
    <xdr:sp macro="" textlink="">
      <xdr:nvSpPr>
        <xdr:cNvPr id="199" name="フローチャート : 判断 198"/>
        <xdr:cNvSpPr/>
      </xdr:nvSpPr>
      <xdr:spPr>
        <a:xfrm>
          <a:off x="4902200" y="1385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170157</xdr:rowOff>
    </xdr:from>
    <xdr:to>
      <xdr:col>6</xdr:col>
      <xdr:colOff>0</xdr:colOff>
      <xdr:row>81</xdr:row>
      <xdr:rowOff>13022</xdr:rowOff>
    </xdr:to>
    <xdr:cxnSp macro="">
      <xdr:nvCxnSpPr>
        <xdr:cNvPr id="200" name="直線コネクタ 199"/>
        <xdr:cNvCxnSpPr/>
      </xdr:nvCxnSpPr>
      <xdr:spPr>
        <a:xfrm>
          <a:off x="3225800" y="13886157"/>
          <a:ext cx="889000" cy="1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115807</xdr:rowOff>
    </xdr:from>
    <xdr:to>
      <xdr:col>6</xdr:col>
      <xdr:colOff>50800</xdr:colOff>
      <xdr:row>81</xdr:row>
      <xdr:rowOff>45957</xdr:rowOff>
    </xdr:to>
    <xdr:sp macro="" textlink="">
      <xdr:nvSpPr>
        <xdr:cNvPr id="201" name="フローチャート : 判断 200"/>
        <xdr:cNvSpPr/>
      </xdr:nvSpPr>
      <xdr:spPr>
        <a:xfrm>
          <a:off x="4064000" y="13831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56134</xdr:rowOff>
    </xdr:from>
    <xdr:ext cx="736600" cy="259045"/>
    <xdr:sp macro="" textlink="">
      <xdr:nvSpPr>
        <xdr:cNvPr id="202" name="テキスト ボックス 201"/>
        <xdr:cNvSpPr txBox="1"/>
      </xdr:nvSpPr>
      <xdr:spPr>
        <a:xfrm>
          <a:off x="3733800" y="13600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170157</xdr:rowOff>
    </xdr:from>
    <xdr:to>
      <xdr:col>4</xdr:col>
      <xdr:colOff>482600</xdr:colOff>
      <xdr:row>81</xdr:row>
      <xdr:rowOff>5159</xdr:rowOff>
    </xdr:to>
    <xdr:cxnSp macro="">
      <xdr:nvCxnSpPr>
        <xdr:cNvPr id="203" name="直線コネクタ 202"/>
        <xdr:cNvCxnSpPr/>
      </xdr:nvCxnSpPr>
      <xdr:spPr>
        <a:xfrm flipV="1">
          <a:off x="2336800" y="13886157"/>
          <a:ext cx="889000" cy="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114675</xdr:rowOff>
    </xdr:from>
    <xdr:to>
      <xdr:col>4</xdr:col>
      <xdr:colOff>533400</xdr:colOff>
      <xdr:row>81</xdr:row>
      <xdr:rowOff>44825</xdr:rowOff>
    </xdr:to>
    <xdr:sp macro="" textlink="">
      <xdr:nvSpPr>
        <xdr:cNvPr id="204" name="フローチャート : 判断 203"/>
        <xdr:cNvSpPr/>
      </xdr:nvSpPr>
      <xdr:spPr>
        <a:xfrm>
          <a:off x="3175000" y="1383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55002</xdr:rowOff>
    </xdr:from>
    <xdr:ext cx="762000" cy="259045"/>
    <xdr:sp macro="" textlink="">
      <xdr:nvSpPr>
        <xdr:cNvPr id="205" name="テキスト ボックス 204"/>
        <xdr:cNvSpPr txBox="1"/>
      </xdr:nvSpPr>
      <xdr:spPr>
        <a:xfrm>
          <a:off x="2844800" y="1359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5159</xdr:rowOff>
    </xdr:from>
    <xdr:to>
      <xdr:col>3</xdr:col>
      <xdr:colOff>279400</xdr:colOff>
      <xdr:row>81</xdr:row>
      <xdr:rowOff>9229</xdr:rowOff>
    </xdr:to>
    <xdr:cxnSp macro="">
      <xdr:nvCxnSpPr>
        <xdr:cNvPr id="206" name="直線コネクタ 205"/>
        <xdr:cNvCxnSpPr/>
      </xdr:nvCxnSpPr>
      <xdr:spPr>
        <a:xfrm flipV="1">
          <a:off x="1447800" y="13892609"/>
          <a:ext cx="889000" cy="4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112943</xdr:rowOff>
    </xdr:from>
    <xdr:to>
      <xdr:col>3</xdr:col>
      <xdr:colOff>330200</xdr:colOff>
      <xdr:row>81</xdr:row>
      <xdr:rowOff>43093</xdr:rowOff>
    </xdr:to>
    <xdr:sp macro="" textlink="">
      <xdr:nvSpPr>
        <xdr:cNvPr id="207" name="フローチャート : 判断 206"/>
        <xdr:cNvSpPr/>
      </xdr:nvSpPr>
      <xdr:spPr>
        <a:xfrm>
          <a:off x="2286000" y="1382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53270</xdr:rowOff>
    </xdr:from>
    <xdr:ext cx="762000" cy="259045"/>
    <xdr:sp macro="" textlink="">
      <xdr:nvSpPr>
        <xdr:cNvPr id="208" name="テキスト ボックス 207"/>
        <xdr:cNvSpPr txBox="1"/>
      </xdr:nvSpPr>
      <xdr:spPr>
        <a:xfrm>
          <a:off x="1955800" y="135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114347</xdr:rowOff>
    </xdr:from>
    <xdr:to>
      <xdr:col>2</xdr:col>
      <xdr:colOff>127000</xdr:colOff>
      <xdr:row>81</xdr:row>
      <xdr:rowOff>44497</xdr:rowOff>
    </xdr:to>
    <xdr:sp macro="" textlink="">
      <xdr:nvSpPr>
        <xdr:cNvPr id="209" name="フローチャート : 判断 208"/>
        <xdr:cNvSpPr/>
      </xdr:nvSpPr>
      <xdr:spPr>
        <a:xfrm>
          <a:off x="1397000" y="1383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54674</xdr:rowOff>
    </xdr:from>
    <xdr:ext cx="762000" cy="259045"/>
    <xdr:sp macro="" textlink="">
      <xdr:nvSpPr>
        <xdr:cNvPr id="210" name="テキスト ボックス 209"/>
        <xdr:cNvSpPr txBox="1"/>
      </xdr:nvSpPr>
      <xdr:spPr>
        <a:xfrm>
          <a:off x="1066800" y="1359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142374</xdr:rowOff>
    </xdr:from>
    <xdr:to>
      <xdr:col>7</xdr:col>
      <xdr:colOff>203200</xdr:colOff>
      <xdr:row>81</xdr:row>
      <xdr:rowOff>72524</xdr:rowOff>
    </xdr:to>
    <xdr:sp macro="" textlink="">
      <xdr:nvSpPr>
        <xdr:cNvPr id="216" name="円/楕円 215"/>
        <xdr:cNvSpPr/>
      </xdr:nvSpPr>
      <xdr:spPr>
        <a:xfrm>
          <a:off x="4902200" y="1385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63651</xdr:rowOff>
    </xdr:from>
    <xdr:ext cx="762000" cy="259045"/>
    <xdr:sp macro="" textlink="">
      <xdr:nvSpPr>
        <xdr:cNvPr id="217" name="人件費・物件費等の状況該当値テキスト"/>
        <xdr:cNvSpPr txBox="1"/>
      </xdr:nvSpPr>
      <xdr:spPr>
        <a:xfrm>
          <a:off x="5041900" y="13779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144,433</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133672</xdr:rowOff>
    </xdr:from>
    <xdr:to>
      <xdr:col>6</xdr:col>
      <xdr:colOff>50800</xdr:colOff>
      <xdr:row>81</xdr:row>
      <xdr:rowOff>63822</xdr:rowOff>
    </xdr:to>
    <xdr:sp macro="" textlink="">
      <xdr:nvSpPr>
        <xdr:cNvPr id="218" name="円/楕円 217"/>
        <xdr:cNvSpPr/>
      </xdr:nvSpPr>
      <xdr:spPr>
        <a:xfrm>
          <a:off x="4064000" y="1384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48599</xdr:rowOff>
    </xdr:from>
    <xdr:ext cx="736600" cy="259045"/>
    <xdr:sp macro="" textlink="">
      <xdr:nvSpPr>
        <xdr:cNvPr id="219" name="テキスト ボックス 218"/>
        <xdr:cNvSpPr txBox="1"/>
      </xdr:nvSpPr>
      <xdr:spPr>
        <a:xfrm>
          <a:off x="3733800" y="1393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136,859</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119357</xdr:rowOff>
    </xdr:from>
    <xdr:to>
      <xdr:col>4</xdr:col>
      <xdr:colOff>533400</xdr:colOff>
      <xdr:row>81</xdr:row>
      <xdr:rowOff>49507</xdr:rowOff>
    </xdr:to>
    <xdr:sp macro="" textlink="">
      <xdr:nvSpPr>
        <xdr:cNvPr id="220" name="円/楕円 219"/>
        <xdr:cNvSpPr/>
      </xdr:nvSpPr>
      <xdr:spPr>
        <a:xfrm>
          <a:off x="3175000" y="1383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34284</xdr:rowOff>
    </xdr:from>
    <xdr:ext cx="762000" cy="259045"/>
    <xdr:sp macro="" textlink="">
      <xdr:nvSpPr>
        <xdr:cNvPr id="221" name="テキスト ボックス 220"/>
        <xdr:cNvSpPr txBox="1"/>
      </xdr:nvSpPr>
      <xdr:spPr>
        <a:xfrm>
          <a:off x="2844800" y="139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124,401</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125809</xdr:rowOff>
    </xdr:from>
    <xdr:to>
      <xdr:col>3</xdr:col>
      <xdr:colOff>330200</xdr:colOff>
      <xdr:row>81</xdr:row>
      <xdr:rowOff>55959</xdr:rowOff>
    </xdr:to>
    <xdr:sp macro="" textlink="">
      <xdr:nvSpPr>
        <xdr:cNvPr id="222" name="円/楕円 221"/>
        <xdr:cNvSpPr/>
      </xdr:nvSpPr>
      <xdr:spPr>
        <a:xfrm>
          <a:off x="2286000" y="1384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40736</xdr:rowOff>
    </xdr:from>
    <xdr:ext cx="762000" cy="259045"/>
    <xdr:sp macro="" textlink="">
      <xdr:nvSpPr>
        <xdr:cNvPr id="223" name="テキスト ボックス 222"/>
        <xdr:cNvSpPr txBox="1"/>
      </xdr:nvSpPr>
      <xdr:spPr>
        <a:xfrm>
          <a:off x="1955800" y="13928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130,017</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129879</xdr:rowOff>
    </xdr:from>
    <xdr:to>
      <xdr:col>2</xdr:col>
      <xdr:colOff>127000</xdr:colOff>
      <xdr:row>81</xdr:row>
      <xdr:rowOff>60029</xdr:rowOff>
    </xdr:to>
    <xdr:sp macro="" textlink="">
      <xdr:nvSpPr>
        <xdr:cNvPr id="224" name="円/楕円 223"/>
        <xdr:cNvSpPr/>
      </xdr:nvSpPr>
      <xdr:spPr>
        <a:xfrm>
          <a:off x="1397000" y="1384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44806</xdr:rowOff>
    </xdr:from>
    <xdr:ext cx="762000" cy="259045"/>
    <xdr:sp macro="" textlink="">
      <xdr:nvSpPr>
        <xdr:cNvPr id="225" name="テキスト ボックス 224"/>
        <xdr:cNvSpPr txBox="1"/>
      </xdr:nvSpPr>
      <xdr:spPr>
        <a:xfrm>
          <a:off x="1066800" y="13932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133,558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職員給与の給与構造見直しに伴う現給保障及び</a:t>
          </a:r>
          <a:r>
            <a:rPr lang="ja-JP" altLang="ja-JP" sz="1100" b="0" i="0" baseline="0">
              <a:solidFill>
                <a:schemeClr val="dk1"/>
              </a:solidFill>
              <a:effectLst/>
              <a:latin typeface="+mn-ea"/>
              <a:ea typeface="+mn-ea"/>
              <a:cs typeface="+mn-cs"/>
            </a:rPr>
            <a:t>県の</a:t>
          </a:r>
          <a:r>
            <a:rPr lang="ja-JP" altLang="en-US" sz="1100" b="0" i="0" baseline="0">
              <a:solidFill>
                <a:schemeClr val="dk1"/>
              </a:solidFill>
              <a:effectLst/>
              <a:latin typeface="+mn-ea"/>
              <a:ea typeface="+mn-ea"/>
              <a:cs typeface="+mn-cs"/>
            </a:rPr>
            <a:t>人事委員会</a:t>
          </a:r>
          <a:r>
            <a:rPr lang="ja-JP" altLang="ja-JP" sz="1100" b="0" i="0" baseline="0">
              <a:solidFill>
                <a:schemeClr val="dk1"/>
              </a:solidFill>
              <a:effectLst/>
              <a:latin typeface="+mn-ea"/>
              <a:ea typeface="+mn-ea"/>
              <a:cs typeface="+mn-cs"/>
            </a:rPr>
            <a:t>勧告に準じたこと</a:t>
          </a:r>
          <a:r>
            <a:rPr lang="ja-JP" altLang="en-US" sz="1100" b="0" i="0" baseline="0">
              <a:solidFill>
                <a:schemeClr val="dk1"/>
              </a:solidFill>
              <a:effectLst/>
              <a:latin typeface="+mn-ea"/>
              <a:ea typeface="+mn-ea"/>
              <a:cs typeface="+mn-cs"/>
            </a:rPr>
            <a:t>で</a:t>
          </a:r>
          <a:r>
            <a:rPr lang="ja-JP" altLang="ja-JP" sz="1100" b="0" i="0" baseline="0">
              <a:solidFill>
                <a:schemeClr val="dk1"/>
              </a:solidFill>
              <a:effectLst/>
              <a:latin typeface="+mn-ea"/>
              <a:ea typeface="+mn-ea"/>
              <a:cs typeface="+mn-cs"/>
            </a:rPr>
            <a:t>、前年と比較して</a:t>
          </a:r>
          <a:r>
            <a:rPr lang="en-US" altLang="ja-JP" sz="1100" b="0" i="0" baseline="0">
              <a:solidFill>
                <a:schemeClr val="dk1"/>
              </a:solidFill>
              <a:effectLst/>
              <a:latin typeface="+mn-ea"/>
              <a:ea typeface="+mn-ea"/>
              <a:cs typeface="+mn-cs"/>
            </a:rPr>
            <a:t>1</a:t>
          </a:r>
          <a:r>
            <a:rPr lang="ja-JP" altLang="ja-JP" sz="1100" b="0" i="0" baseline="0">
              <a:solidFill>
                <a:schemeClr val="dk1"/>
              </a:solidFill>
              <a:effectLst/>
              <a:latin typeface="+mn-ea"/>
              <a:ea typeface="+mn-ea"/>
              <a:cs typeface="+mn-cs"/>
            </a:rPr>
            <a:t>ポイント上昇しており、類似団体平均と比較しても</a:t>
          </a:r>
          <a:r>
            <a:rPr lang="en-US" altLang="ja-JP" sz="1100" b="0" i="0" baseline="0">
              <a:solidFill>
                <a:schemeClr val="dk1"/>
              </a:solidFill>
              <a:effectLst/>
              <a:latin typeface="+mn-ea"/>
              <a:ea typeface="+mn-ea"/>
              <a:cs typeface="+mn-cs"/>
            </a:rPr>
            <a:t>1.1</a:t>
          </a:r>
          <a:r>
            <a:rPr lang="ja-JP" altLang="ja-JP" sz="1100" b="0" i="0" baseline="0">
              <a:solidFill>
                <a:schemeClr val="dk1"/>
              </a:solidFill>
              <a:effectLst/>
              <a:latin typeface="+mn-ea"/>
              <a:ea typeface="+mn-ea"/>
              <a:cs typeface="+mn-cs"/>
            </a:rPr>
            <a:t>ポイント上回っている。今後も国や県内各市の状況及び</a:t>
          </a:r>
          <a:r>
            <a:rPr lang="ja-JP" altLang="en-US" sz="1100" b="0" i="0" baseline="0">
              <a:solidFill>
                <a:schemeClr val="dk1"/>
              </a:solidFill>
              <a:effectLst/>
              <a:latin typeface="+mn-ea"/>
              <a:ea typeface="+mn-ea"/>
              <a:cs typeface="+mn-cs"/>
            </a:rPr>
            <a:t>本市の</a:t>
          </a:r>
          <a:r>
            <a:rPr lang="ja-JP" altLang="ja-JP" sz="1100" b="0" i="0" baseline="0">
              <a:solidFill>
                <a:schemeClr val="dk1"/>
              </a:solidFill>
              <a:effectLst/>
              <a:latin typeface="+mn-ea"/>
              <a:ea typeface="+mn-ea"/>
              <a:cs typeface="+mn-cs"/>
            </a:rPr>
            <a:t>財政状況を踏まえ、給与の適正化に努めていく</a:t>
          </a:r>
          <a:r>
            <a:rPr lang="ja-JP" altLang="en-US" sz="1100" b="0" i="0" baseline="0">
              <a:solidFill>
                <a:schemeClr val="dk1"/>
              </a:solidFill>
              <a:effectLst/>
              <a:latin typeface="+mn-ea"/>
              <a:ea typeface="+mn-ea"/>
              <a:cs typeface="+mn-cs"/>
            </a:rPr>
            <a:t>。</a:t>
          </a:r>
          <a:endParaRPr kumimoji="1" lang="ja-JP" altLang="en-US" sz="1300">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41" name="直線コネクタ 240"/>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42" name="テキスト ボックス 241"/>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3" name="直線コネクタ 242"/>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4" name="テキスト ボックス 243"/>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45" name="直線コネクタ 244"/>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46" name="テキスト ボックス 245"/>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49" name="直線コネクタ 248"/>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50" name="テキスト ボックス 249"/>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51" name="直線コネクタ 25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52" name="テキスト ボックス 25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53" name="直線コネクタ 252"/>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54" name="テキスト ボックス 253"/>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87</xdr:row>
      <xdr:rowOff>30691</xdr:rowOff>
    </xdr:to>
    <xdr:cxnSp macro="">
      <xdr:nvCxnSpPr>
        <xdr:cNvPr id="258" name="直線コネクタ 257"/>
        <xdr:cNvCxnSpPr/>
      </xdr:nvCxnSpPr>
      <xdr:spPr>
        <a:xfrm flipV="1">
          <a:off x="17018000" y="13881100"/>
          <a:ext cx="0" cy="1065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2768</xdr:rowOff>
    </xdr:from>
    <xdr:ext cx="762000" cy="259045"/>
    <xdr:sp macro="" textlink="">
      <xdr:nvSpPr>
        <xdr:cNvPr id="259" name="給与水準   （国との比較）最小値テキスト"/>
        <xdr:cNvSpPr txBox="1"/>
      </xdr:nvSpPr>
      <xdr:spPr>
        <a:xfrm>
          <a:off x="17106900" y="14918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87</xdr:row>
      <xdr:rowOff>30691</xdr:rowOff>
    </xdr:from>
    <xdr:to>
      <xdr:col>24</xdr:col>
      <xdr:colOff>647700</xdr:colOff>
      <xdr:row>87</xdr:row>
      <xdr:rowOff>30691</xdr:rowOff>
    </xdr:to>
    <xdr:cxnSp macro="">
      <xdr:nvCxnSpPr>
        <xdr:cNvPr id="260" name="直線コネクタ 259"/>
        <xdr:cNvCxnSpPr/>
      </xdr:nvCxnSpPr>
      <xdr:spPr>
        <a:xfrm>
          <a:off x="16929100" y="1494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61"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62" name="直線コネクタ 261"/>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142875</xdr:rowOff>
    </xdr:from>
    <xdr:to>
      <xdr:col>24</xdr:col>
      <xdr:colOff>558800</xdr:colOff>
      <xdr:row>85</xdr:row>
      <xdr:rowOff>71966</xdr:rowOff>
    </xdr:to>
    <xdr:cxnSp macro="">
      <xdr:nvCxnSpPr>
        <xdr:cNvPr id="263" name="直線コネクタ 262"/>
        <xdr:cNvCxnSpPr/>
      </xdr:nvCxnSpPr>
      <xdr:spPr>
        <a:xfrm>
          <a:off x="16179800" y="14544675"/>
          <a:ext cx="8382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98548</xdr:rowOff>
    </xdr:from>
    <xdr:ext cx="762000" cy="259045"/>
    <xdr:sp macro="" textlink="">
      <xdr:nvSpPr>
        <xdr:cNvPr id="264" name="給与水準   （国との比較）平均値テキスト"/>
        <xdr:cNvSpPr txBox="1"/>
      </xdr:nvSpPr>
      <xdr:spPr>
        <a:xfrm>
          <a:off x="17106900" y="14328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82021</xdr:rowOff>
    </xdr:from>
    <xdr:to>
      <xdr:col>24</xdr:col>
      <xdr:colOff>609600</xdr:colOff>
      <xdr:row>85</xdr:row>
      <xdr:rowOff>12171</xdr:rowOff>
    </xdr:to>
    <xdr:sp macro="" textlink="">
      <xdr:nvSpPr>
        <xdr:cNvPr id="265" name="フローチャート : 判断 264"/>
        <xdr:cNvSpPr/>
      </xdr:nvSpPr>
      <xdr:spPr>
        <a:xfrm>
          <a:off x="16967200" y="1448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22225</xdr:rowOff>
    </xdr:from>
    <xdr:to>
      <xdr:col>23</xdr:col>
      <xdr:colOff>406400</xdr:colOff>
      <xdr:row>84</xdr:row>
      <xdr:rowOff>142875</xdr:rowOff>
    </xdr:to>
    <xdr:cxnSp macro="">
      <xdr:nvCxnSpPr>
        <xdr:cNvPr id="266" name="直線コネクタ 265"/>
        <xdr:cNvCxnSpPr/>
      </xdr:nvCxnSpPr>
      <xdr:spPr>
        <a:xfrm>
          <a:off x="15290800" y="1442402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61913</xdr:rowOff>
    </xdr:from>
    <xdr:to>
      <xdr:col>23</xdr:col>
      <xdr:colOff>457200</xdr:colOff>
      <xdr:row>84</xdr:row>
      <xdr:rowOff>163513</xdr:rowOff>
    </xdr:to>
    <xdr:sp macro="" textlink="">
      <xdr:nvSpPr>
        <xdr:cNvPr id="267" name="フローチャート : 判断 266"/>
        <xdr:cNvSpPr/>
      </xdr:nvSpPr>
      <xdr:spPr>
        <a:xfrm>
          <a:off x="161290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2240</xdr:rowOff>
    </xdr:from>
    <xdr:ext cx="736600" cy="259045"/>
    <xdr:sp macro="" textlink="">
      <xdr:nvSpPr>
        <xdr:cNvPr id="268" name="テキスト ボックス 267"/>
        <xdr:cNvSpPr txBox="1"/>
      </xdr:nvSpPr>
      <xdr:spPr>
        <a:xfrm>
          <a:off x="15798800" y="14232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22225</xdr:rowOff>
    </xdr:from>
    <xdr:to>
      <xdr:col>22</xdr:col>
      <xdr:colOff>203200</xdr:colOff>
      <xdr:row>89</xdr:row>
      <xdr:rowOff>9525</xdr:rowOff>
    </xdr:to>
    <xdr:cxnSp macro="">
      <xdr:nvCxnSpPr>
        <xdr:cNvPr id="269" name="直線コネクタ 268"/>
        <xdr:cNvCxnSpPr/>
      </xdr:nvCxnSpPr>
      <xdr:spPr>
        <a:xfrm flipV="1">
          <a:off x="14401800" y="14424025"/>
          <a:ext cx="889000" cy="84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61913</xdr:rowOff>
    </xdr:from>
    <xdr:to>
      <xdr:col>22</xdr:col>
      <xdr:colOff>254000</xdr:colOff>
      <xdr:row>84</xdr:row>
      <xdr:rowOff>163513</xdr:rowOff>
    </xdr:to>
    <xdr:sp macro="" textlink="">
      <xdr:nvSpPr>
        <xdr:cNvPr id="270" name="フローチャート : 判断 269"/>
        <xdr:cNvSpPr/>
      </xdr:nvSpPr>
      <xdr:spPr>
        <a:xfrm>
          <a:off x="152400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148290</xdr:rowOff>
    </xdr:from>
    <xdr:ext cx="762000" cy="259045"/>
    <xdr:sp macro="" textlink="">
      <xdr:nvSpPr>
        <xdr:cNvPr id="271" name="テキスト ボックス 270"/>
        <xdr:cNvSpPr txBox="1"/>
      </xdr:nvSpPr>
      <xdr:spPr>
        <a:xfrm>
          <a:off x="14909800" y="1455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9525</xdr:rowOff>
    </xdr:from>
    <xdr:to>
      <xdr:col>21</xdr:col>
      <xdr:colOff>0</xdr:colOff>
      <xdr:row>89</xdr:row>
      <xdr:rowOff>9525</xdr:rowOff>
    </xdr:to>
    <xdr:cxnSp macro="">
      <xdr:nvCxnSpPr>
        <xdr:cNvPr id="272" name="直線コネクタ 271"/>
        <xdr:cNvCxnSpPr/>
      </xdr:nvCxnSpPr>
      <xdr:spPr>
        <a:xfrm>
          <a:off x="13512800" y="15268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170391</xdr:rowOff>
    </xdr:from>
    <xdr:to>
      <xdr:col>21</xdr:col>
      <xdr:colOff>50800</xdr:colOff>
      <xdr:row>89</xdr:row>
      <xdr:rowOff>100541</xdr:rowOff>
    </xdr:to>
    <xdr:sp macro="" textlink="">
      <xdr:nvSpPr>
        <xdr:cNvPr id="273" name="フローチャート : 判断 272"/>
        <xdr:cNvSpPr/>
      </xdr:nvSpPr>
      <xdr:spPr>
        <a:xfrm>
          <a:off x="14351000" y="152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85318</xdr:rowOff>
    </xdr:from>
    <xdr:ext cx="762000" cy="259045"/>
    <xdr:sp macro="" textlink="">
      <xdr:nvSpPr>
        <xdr:cNvPr id="274" name="テキスト ボックス 273"/>
        <xdr:cNvSpPr txBox="1"/>
      </xdr:nvSpPr>
      <xdr:spPr>
        <a:xfrm>
          <a:off x="14020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170391</xdr:rowOff>
    </xdr:from>
    <xdr:to>
      <xdr:col>19</xdr:col>
      <xdr:colOff>533400</xdr:colOff>
      <xdr:row>89</xdr:row>
      <xdr:rowOff>100541</xdr:rowOff>
    </xdr:to>
    <xdr:sp macro="" textlink="">
      <xdr:nvSpPr>
        <xdr:cNvPr id="275" name="フローチャート : 判断 274"/>
        <xdr:cNvSpPr/>
      </xdr:nvSpPr>
      <xdr:spPr>
        <a:xfrm>
          <a:off x="13462000" y="152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85318</xdr:rowOff>
    </xdr:from>
    <xdr:ext cx="762000" cy="259045"/>
    <xdr:sp macro="" textlink="">
      <xdr:nvSpPr>
        <xdr:cNvPr id="276" name="テキスト ボックス 275"/>
        <xdr:cNvSpPr txBox="1"/>
      </xdr:nvSpPr>
      <xdr:spPr>
        <a:xfrm>
          <a:off x="13131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21166</xdr:rowOff>
    </xdr:from>
    <xdr:to>
      <xdr:col>24</xdr:col>
      <xdr:colOff>609600</xdr:colOff>
      <xdr:row>85</xdr:row>
      <xdr:rowOff>122766</xdr:rowOff>
    </xdr:to>
    <xdr:sp macro="" textlink="">
      <xdr:nvSpPr>
        <xdr:cNvPr id="282" name="円/楕円 281"/>
        <xdr:cNvSpPr/>
      </xdr:nvSpPr>
      <xdr:spPr>
        <a:xfrm>
          <a:off x="169672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164693</xdr:rowOff>
    </xdr:from>
    <xdr:ext cx="762000" cy="259045"/>
    <xdr:sp macro="" textlink="">
      <xdr:nvSpPr>
        <xdr:cNvPr id="283" name="給与水準   （国との比較）該当値テキスト"/>
        <xdr:cNvSpPr txBox="1"/>
      </xdr:nvSpPr>
      <xdr:spPr>
        <a:xfrm>
          <a:off x="17106900" y="145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92075</xdr:rowOff>
    </xdr:from>
    <xdr:to>
      <xdr:col>23</xdr:col>
      <xdr:colOff>457200</xdr:colOff>
      <xdr:row>85</xdr:row>
      <xdr:rowOff>22225</xdr:rowOff>
    </xdr:to>
    <xdr:sp macro="" textlink="">
      <xdr:nvSpPr>
        <xdr:cNvPr id="284" name="円/楕円 283"/>
        <xdr:cNvSpPr/>
      </xdr:nvSpPr>
      <xdr:spPr>
        <a:xfrm>
          <a:off x="16129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7002</xdr:rowOff>
    </xdr:from>
    <xdr:ext cx="736600" cy="259045"/>
    <xdr:sp macro="" textlink="">
      <xdr:nvSpPr>
        <xdr:cNvPr id="285" name="テキスト ボックス 284"/>
        <xdr:cNvSpPr txBox="1"/>
      </xdr:nvSpPr>
      <xdr:spPr>
        <a:xfrm>
          <a:off x="15798800" y="1458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142875</xdr:rowOff>
    </xdr:from>
    <xdr:to>
      <xdr:col>22</xdr:col>
      <xdr:colOff>254000</xdr:colOff>
      <xdr:row>84</xdr:row>
      <xdr:rowOff>73025</xdr:rowOff>
    </xdr:to>
    <xdr:sp macro="" textlink="">
      <xdr:nvSpPr>
        <xdr:cNvPr id="286" name="円/楕円 285"/>
        <xdr:cNvSpPr/>
      </xdr:nvSpPr>
      <xdr:spPr>
        <a:xfrm>
          <a:off x="152400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83202</xdr:rowOff>
    </xdr:from>
    <xdr:ext cx="762000" cy="259045"/>
    <xdr:sp macro="" textlink="">
      <xdr:nvSpPr>
        <xdr:cNvPr id="287" name="テキスト ボックス 286"/>
        <xdr:cNvSpPr txBox="1"/>
      </xdr:nvSpPr>
      <xdr:spPr>
        <a:xfrm>
          <a:off x="14909800" y="1414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130175</xdr:rowOff>
    </xdr:from>
    <xdr:to>
      <xdr:col>21</xdr:col>
      <xdr:colOff>50800</xdr:colOff>
      <xdr:row>89</xdr:row>
      <xdr:rowOff>60325</xdr:rowOff>
    </xdr:to>
    <xdr:sp macro="" textlink="">
      <xdr:nvSpPr>
        <xdr:cNvPr id="288" name="円/楕円 287"/>
        <xdr:cNvSpPr/>
      </xdr:nvSpPr>
      <xdr:spPr>
        <a:xfrm>
          <a:off x="14351000" y="152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70502</xdr:rowOff>
    </xdr:from>
    <xdr:ext cx="762000" cy="259045"/>
    <xdr:sp macro="" textlink="">
      <xdr:nvSpPr>
        <xdr:cNvPr id="289" name="テキスト ボックス 288"/>
        <xdr:cNvSpPr txBox="1"/>
      </xdr:nvSpPr>
      <xdr:spPr>
        <a:xfrm>
          <a:off x="14020800" y="1498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130175</xdr:rowOff>
    </xdr:from>
    <xdr:to>
      <xdr:col>19</xdr:col>
      <xdr:colOff>533400</xdr:colOff>
      <xdr:row>89</xdr:row>
      <xdr:rowOff>60325</xdr:rowOff>
    </xdr:to>
    <xdr:sp macro="" textlink="">
      <xdr:nvSpPr>
        <xdr:cNvPr id="290" name="円/楕円 289"/>
        <xdr:cNvSpPr/>
      </xdr:nvSpPr>
      <xdr:spPr>
        <a:xfrm>
          <a:off x="13462000" y="152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70502</xdr:rowOff>
    </xdr:from>
    <xdr:ext cx="762000" cy="259045"/>
    <xdr:sp macro="" textlink="">
      <xdr:nvSpPr>
        <xdr:cNvPr id="291" name="テキスト ボックス 290"/>
        <xdr:cNvSpPr txBox="1"/>
      </xdr:nvSpPr>
      <xdr:spPr>
        <a:xfrm>
          <a:off x="13131800" y="1498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3" name="テキスト ボックス 29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4" name="テキスト ボックス 29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ea"/>
              <a:ea typeface="+mn-ea"/>
              <a:cs typeface="+mn-cs"/>
            </a:rPr>
            <a:t>現下の厳しい財政状況の中にあって、職員数は依然として類似団体の平均を上回っており第</a:t>
          </a:r>
          <a:r>
            <a:rPr lang="en-US" altLang="ja-JP" sz="1100" b="0" i="0" baseline="0">
              <a:solidFill>
                <a:schemeClr val="dk1"/>
              </a:solidFill>
              <a:effectLst/>
              <a:latin typeface="+mn-ea"/>
              <a:ea typeface="+mn-ea"/>
              <a:cs typeface="+mn-cs"/>
            </a:rPr>
            <a:t>3</a:t>
          </a:r>
          <a:r>
            <a:rPr lang="ja-JP" altLang="ja-JP" sz="1100" b="0" i="0" baseline="0">
              <a:solidFill>
                <a:schemeClr val="dk1"/>
              </a:solidFill>
              <a:effectLst/>
              <a:latin typeface="+mn-ea"/>
              <a:ea typeface="+mn-ea"/>
              <a:cs typeface="+mn-cs"/>
            </a:rPr>
            <a:t>次定員適正化計画に基づいた定員管理を行い、総人件費の抑制に努める。</a:t>
          </a:r>
          <a:endParaRPr lang="ja-JP" altLang="ja-JP" sz="1400">
            <a:effectLst/>
            <a:latin typeface="+mn-ea"/>
            <a:ea typeface="+mn-ea"/>
          </a:endParaRPr>
        </a:p>
        <a:p>
          <a:r>
            <a:rPr lang="ja-JP" altLang="ja-JP" sz="1100" b="0" i="0" baseline="0">
              <a:solidFill>
                <a:schemeClr val="dk1"/>
              </a:solidFill>
              <a:effectLst/>
              <a:latin typeface="+mn-ea"/>
              <a:ea typeface="+mn-ea"/>
              <a:cs typeface="+mn-cs"/>
            </a:rPr>
            <a:t>　従来の退職者不補充による手法だけでは限界があ</a:t>
          </a:r>
          <a:r>
            <a:rPr lang="ja-JP" altLang="en-US" sz="1100" b="0" i="0" baseline="0">
              <a:solidFill>
                <a:schemeClr val="dk1"/>
              </a:solidFill>
              <a:effectLst/>
              <a:latin typeface="+mn-ea"/>
              <a:ea typeface="+mn-ea"/>
              <a:cs typeface="+mn-cs"/>
            </a:rPr>
            <a:t>ることから</a:t>
          </a:r>
          <a:r>
            <a:rPr lang="ja-JP" altLang="ja-JP" sz="1100" b="0" i="0" baseline="0">
              <a:solidFill>
                <a:schemeClr val="dk1"/>
              </a:solidFill>
              <a:effectLst/>
              <a:latin typeface="+mn-ea"/>
              <a:ea typeface="+mn-ea"/>
              <a:cs typeface="+mn-cs"/>
            </a:rPr>
            <a:t>、事務事業の抜本的な見直しや民間活力の導入、事業の譲渡を進めるとともに、行政需要に対して臨機に対応できる組織のスリム化、効率化に向けた見直しを図る。</a:t>
          </a:r>
          <a:endParaRPr lang="ja-JP" altLang="ja-JP" sz="1400">
            <a:effectLst/>
            <a:latin typeface="+mn-ea"/>
            <a:ea typeface="+mn-ea"/>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8" name="直線コネクタ 30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9" name="テキスト ボックス 30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10" name="直線コネクタ 30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11" name="テキスト ボックス 31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12" name="直線コネクタ 31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13" name="テキスト ボックス 31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4" name="直線コネクタ 31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5" name="テキスト ボックス 31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6" name="直線コネクタ 31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7" name="テキスト ボックス 31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8" name="直線コネクタ 31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9" name="テキスト ボックス 31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20" name="直線コネクタ 31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21" name="テキスト ボックス 32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2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21046</xdr:rowOff>
    </xdr:from>
    <xdr:to>
      <xdr:col>24</xdr:col>
      <xdr:colOff>558800</xdr:colOff>
      <xdr:row>66</xdr:row>
      <xdr:rowOff>118170</xdr:rowOff>
    </xdr:to>
    <xdr:cxnSp macro="">
      <xdr:nvCxnSpPr>
        <xdr:cNvPr id="323" name="直線コネクタ 322"/>
        <xdr:cNvCxnSpPr/>
      </xdr:nvCxnSpPr>
      <xdr:spPr>
        <a:xfrm flipV="1">
          <a:off x="17018000" y="10136596"/>
          <a:ext cx="0" cy="12972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90247</xdr:rowOff>
    </xdr:from>
    <xdr:ext cx="762000" cy="259045"/>
    <xdr:sp macro="" textlink="">
      <xdr:nvSpPr>
        <xdr:cNvPr id="324" name="定員管理の状況最小値テキスト"/>
        <xdr:cNvSpPr txBox="1"/>
      </xdr:nvSpPr>
      <xdr:spPr>
        <a:xfrm>
          <a:off x="17106900" y="1140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a:t>
          </a:r>
          <a:endParaRPr kumimoji="1" lang="ja-JP" altLang="en-US" sz="1000" b="1">
            <a:latin typeface="ＭＳ Ｐゴシック"/>
          </a:endParaRPr>
        </a:p>
      </xdr:txBody>
    </xdr:sp>
    <xdr:clientData/>
  </xdr:oneCellAnchor>
  <xdr:twoCellAnchor>
    <xdr:from>
      <xdr:col>24</xdr:col>
      <xdr:colOff>469900</xdr:colOff>
      <xdr:row>66</xdr:row>
      <xdr:rowOff>118170</xdr:rowOff>
    </xdr:from>
    <xdr:to>
      <xdr:col>24</xdr:col>
      <xdr:colOff>647700</xdr:colOff>
      <xdr:row>66</xdr:row>
      <xdr:rowOff>118170</xdr:rowOff>
    </xdr:to>
    <xdr:cxnSp macro="">
      <xdr:nvCxnSpPr>
        <xdr:cNvPr id="325" name="直線コネクタ 324"/>
        <xdr:cNvCxnSpPr/>
      </xdr:nvCxnSpPr>
      <xdr:spPr>
        <a:xfrm>
          <a:off x="16929100" y="114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107423</xdr:rowOff>
    </xdr:from>
    <xdr:ext cx="762000" cy="259045"/>
    <xdr:sp macro="" textlink="">
      <xdr:nvSpPr>
        <xdr:cNvPr id="326"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59</xdr:row>
      <xdr:rowOff>21046</xdr:rowOff>
    </xdr:from>
    <xdr:to>
      <xdr:col>24</xdr:col>
      <xdr:colOff>647700</xdr:colOff>
      <xdr:row>59</xdr:row>
      <xdr:rowOff>21046</xdr:rowOff>
    </xdr:to>
    <xdr:cxnSp macro="">
      <xdr:nvCxnSpPr>
        <xdr:cNvPr id="327" name="直線コネクタ 326"/>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68580</xdr:rowOff>
    </xdr:from>
    <xdr:to>
      <xdr:col>24</xdr:col>
      <xdr:colOff>558800</xdr:colOff>
      <xdr:row>62</xdr:row>
      <xdr:rowOff>93859</xdr:rowOff>
    </xdr:to>
    <xdr:cxnSp macro="">
      <xdr:nvCxnSpPr>
        <xdr:cNvPr id="328" name="直線コネクタ 327"/>
        <xdr:cNvCxnSpPr/>
      </xdr:nvCxnSpPr>
      <xdr:spPr>
        <a:xfrm flipV="1">
          <a:off x="16179800" y="10698480"/>
          <a:ext cx="8382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10419</xdr:rowOff>
    </xdr:from>
    <xdr:ext cx="762000" cy="259045"/>
    <xdr:sp macro="" textlink="">
      <xdr:nvSpPr>
        <xdr:cNvPr id="329" name="定員管理の状況平均値テキスト"/>
        <xdr:cNvSpPr txBox="1"/>
      </xdr:nvSpPr>
      <xdr:spPr>
        <a:xfrm>
          <a:off x="17106900" y="10297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165342</xdr:rowOff>
    </xdr:from>
    <xdr:to>
      <xdr:col>24</xdr:col>
      <xdr:colOff>609600</xdr:colOff>
      <xdr:row>61</xdr:row>
      <xdr:rowOff>95492</xdr:rowOff>
    </xdr:to>
    <xdr:sp macro="" textlink="">
      <xdr:nvSpPr>
        <xdr:cNvPr id="330" name="フローチャート : 判断 329"/>
        <xdr:cNvSpPr/>
      </xdr:nvSpPr>
      <xdr:spPr>
        <a:xfrm>
          <a:off x="169672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130870</xdr:rowOff>
    </xdr:from>
    <xdr:to>
      <xdr:col>23</xdr:col>
      <xdr:colOff>406400</xdr:colOff>
      <xdr:row>62</xdr:row>
      <xdr:rowOff>93859</xdr:rowOff>
    </xdr:to>
    <xdr:cxnSp macro="">
      <xdr:nvCxnSpPr>
        <xdr:cNvPr id="331" name="直線コネクタ 330"/>
        <xdr:cNvCxnSpPr/>
      </xdr:nvCxnSpPr>
      <xdr:spPr>
        <a:xfrm>
          <a:off x="15290800" y="10589320"/>
          <a:ext cx="889000" cy="13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69971</xdr:rowOff>
    </xdr:from>
    <xdr:to>
      <xdr:col>23</xdr:col>
      <xdr:colOff>457200</xdr:colOff>
      <xdr:row>61</xdr:row>
      <xdr:rowOff>121</xdr:rowOff>
    </xdr:to>
    <xdr:sp macro="" textlink="">
      <xdr:nvSpPr>
        <xdr:cNvPr id="332" name="フローチャート : 判断 331"/>
        <xdr:cNvSpPr/>
      </xdr:nvSpPr>
      <xdr:spPr>
        <a:xfrm>
          <a:off x="16129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10298</xdr:rowOff>
    </xdr:from>
    <xdr:ext cx="736600" cy="259045"/>
    <xdr:sp macro="" textlink="">
      <xdr:nvSpPr>
        <xdr:cNvPr id="333" name="テキスト ボックス 332"/>
        <xdr:cNvSpPr txBox="1"/>
      </xdr:nvSpPr>
      <xdr:spPr>
        <a:xfrm>
          <a:off x="15798800" y="10125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130870</xdr:rowOff>
    </xdr:from>
    <xdr:to>
      <xdr:col>22</xdr:col>
      <xdr:colOff>203200</xdr:colOff>
      <xdr:row>61</xdr:row>
      <xdr:rowOff>169938</xdr:rowOff>
    </xdr:to>
    <xdr:cxnSp macro="">
      <xdr:nvCxnSpPr>
        <xdr:cNvPr id="334" name="直線コネクタ 333"/>
        <xdr:cNvCxnSpPr/>
      </xdr:nvCxnSpPr>
      <xdr:spPr>
        <a:xfrm flipV="1">
          <a:off x="14401800" y="10589320"/>
          <a:ext cx="889000" cy="3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74567</xdr:rowOff>
    </xdr:from>
    <xdr:to>
      <xdr:col>22</xdr:col>
      <xdr:colOff>254000</xdr:colOff>
      <xdr:row>61</xdr:row>
      <xdr:rowOff>4717</xdr:rowOff>
    </xdr:to>
    <xdr:sp macro="" textlink="">
      <xdr:nvSpPr>
        <xdr:cNvPr id="335" name="フローチャート : 判断 334"/>
        <xdr:cNvSpPr/>
      </xdr:nvSpPr>
      <xdr:spPr>
        <a:xfrm>
          <a:off x="15240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14894</xdr:rowOff>
    </xdr:from>
    <xdr:ext cx="762000" cy="259045"/>
    <xdr:sp macro="" textlink="">
      <xdr:nvSpPr>
        <xdr:cNvPr id="336" name="テキスト ボックス 335"/>
        <xdr:cNvSpPr txBox="1"/>
      </xdr:nvSpPr>
      <xdr:spPr>
        <a:xfrm>
          <a:off x="14909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169938</xdr:rowOff>
    </xdr:from>
    <xdr:to>
      <xdr:col>21</xdr:col>
      <xdr:colOff>0</xdr:colOff>
      <xdr:row>62</xdr:row>
      <xdr:rowOff>14575</xdr:rowOff>
    </xdr:to>
    <xdr:cxnSp macro="">
      <xdr:nvCxnSpPr>
        <xdr:cNvPr id="337" name="直線コネクタ 336"/>
        <xdr:cNvCxnSpPr/>
      </xdr:nvCxnSpPr>
      <xdr:spPr>
        <a:xfrm flipV="1">
          <a:off x="13512800" y="10628388"/>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83759</xdr:rowOff>
    </xdr:from>
    <xdr:to>
      <xdr:col>21</xdr:col>
      <xdr:colOff>50800</xdr:colOff>
      <xdr:row>61</xdr:row>
      <xdr:rowOff>13909</xdr:rowOff>
    </xdr:to>
    <xdr:sp macro="" textlink="">
      <xdr:nvSpPr>
        <xdr:cNvPr id="338" name="フローチャート : 判断 337"/>
        <xdr:cNvSpPr/>
      </xdr:nvSpPr>
      <xdr:spPr>
        <a:xfrm>
          <a:off x="14351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24086</xdr:rowOff>
    </xdr:from>
    <xdr:ext cx="762000" cy="259045"/>
    <xdr:sp macro="" textlink="">
      <xdr:nvSpPr>
        <xdr:cNvPr id="339" name="テキスト ボックス 338"/>
        <xdr:cNvSpPr txBox="1"/>
      </xdr:nvSpPr>
      <xdr:spPr>
        <a:xfrm>
          <a:off x="14020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97548</xdr:rowOff>
    </xdr:from>
    <xdr:to>
      <xdr:col>19</xdr:col>
      <xdr:colOff>533400</xdr:colOff>
      <xdr:row>61</xdr:row>
      <xdr:rowOff>27698</xdr:rowOff>
    </xdr:to>
    <xdr:sp macro="" textlink="">
      <xdr:nvSpPr>
        <xdr:cNvPr id="340" name="フローチャート : 判断 339"/>
        <xdr:cNvSpPr/>
      </xdr:nvSpPr>
      <xdr:spPr>
        <a:xfrm>
          <a:off x="13462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37875</xdr:rowOff>
    </xdr:from>
    <xdr:ext cx="762000" cy="259045"/>
    <xdr:sp macro="" textlink="">
      <xdr:nvSpPr>
        <xdr:cNvPr id="341" name="テキスト ボックス 340"/>
        <xdr:cNvSpPr txBox="1"/>
      </xdr:nvSpPr>
      <xdr:spPr>
        <a:xfrm>
          <a:off x="13131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42" name="テキスト ボックス 34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3" name="テキスト ボックス 34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4" name="テキスト ボックス 34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5" name="テキスト ボックス 34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6" name="テキスト ボックス 34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17780</xdr:rowOff>
    </xdr:from>
    <xdr:to>
      <xdr:col>24</xdr:col>
      <xdr:colOff>609600</xdr:colOff>
      <xdr:row>62</xdr:row>
      <xdr:rowOff>119380</xdr:rowOff>
    </xdr:to>
    <xdr:sp macro="" textlink="">
      <xdr:nvSpPr>
        <xdr:cNvPr id="347" name="円/楕円 346"/>
        <xdr:cNvSpPr/>
      </xdr:nvSpPr>
      <xdr:spPr>
        <a:xfrm>
          <a:off x="169672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161307</xdr:rowOff>
    </xdr:from>
    <xdr:ext cx="762000" cy="259045"/>
    <xdr:sp macro="" textlink="">
      <xdr:nvSpPr>
        <xdr:cNvPr id="348" name="定員管理の状況該当値テキスト"/>
        <xdr:cNvSpPr txBox="1"/>
      </xdr:nvSpPr>
      <xdr:spPr>
        <a:xfrm>
          <a:off x="17106900" y="1061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43059</xdr:rowOff>
    </xdr:from>
    <xdr:to>
      <xdr:col>23</xdr:col>
      <xdr:colOff>457200</xdr:colOff>
      <xdr:row>62</xdr:row>
      <xdr:rowOff>144659</xdr:rowOff>
    </xdr:to>
    <xdr:sp macro="" textlink="">
      <xdr:nvSpPr>
        <xdr:cNvPr id="349" name="円/楕円 348"/>
        <xdr:cNvSpPr/>
      </xdr:nvSpPr>
      <xdr:spPr>
        <a:xfrm>
          <a:off x="16129000" y="1067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129436</xdr:rowOff>
    </xdr:from>
    <xdr:ext cx="736600" cy="259045"/>
    <xdr:sp macro="" textlink="">
      <xdr:nvSpPr>
        <xdr:cNvPr id="350" name="テキスト ボックス 349"/>
        <xdr:cNvSpPr txBox="1"/>
      </xdr:nvSpPr>
      <xdr:spPr>
        <a:xfrm>
          <a:off x="15798800" y="10759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80070</xdr:rowOff>
    </xdr:from>
    <xdr:to>
      <xdr:col>22</xdr:col>
      <xdr:colOff>254000</xdr:colOff>
      <xdr:row>62</xdr:row>
      <xdr:rowOff>10220</xdr:rowOff>
    </xdr:to>
    <xdr:sp macro="" textlink="">
      <xdr:nvSpPr>
        <xdr:cNvPr id="351" name="円/楕円 350"/>
        <xdr:cNvSpPr/>
      </xdr:nvSpPr>
      <xdr:spPr>
        <a:xfrm>
          <a:off x="15240000" y="105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166447</xdr:rowOff>
    </xdr:from>
    <xdr:ext cx="762000" cy="259045"/>
    <xdr:sp macro="" textlink="">
      <xdr:nvSpPr>
        <xdr:cNvPr id="352" name="テキスト ボックス 351"/>
        <xdr:cNvSpPr txBox="1"/>
      </xdr:nvSpPr>
      <xdr:spPr>
        <a:xfrm>
          <a:off x="14909800" y="106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119138</xdr:rowOff>
    </xdr:from>
    <xdr:to>
      <xdr:col>21</xdr:col>
      <xdr:colOff>50800</xdr:colOff>
      <xdr:row>62</xdr:row>
      <xdr:rowOff>49288</xdr:rowOff>
    </xdr:to>
    <xdr:sp macro="" textlink="">
      <xdr:nvSpPr>
        <xdr:cNvPr id="353" name="円/楕円 352"/>
        <xdr:cNvSpPr/>
      </xdr:nvSpPr>
      <xdr:spPr>
        <a:xfrm>
          <a:off x="14351000" y="1057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34065</xdr:rowOff>
    </xdr:from>
    <xdr:ext cx="762000" cy="259045"/>
    <xdr:sp macro="" textlink="">
      <xdr:nvSpPr>
        <xdr:cNvPr id="354" name="テキスト ボックス 353"/>
        <xdr:cNvSpPr txBox="1"/>
      </xdr:nvSpPr>
      <xdr:spPr>
        <a:xfrm>
          <a:off x="14020800" y="1066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135225</xdr:rowOff>
    </xdr:from>
    <xdr:to>
      <xdr:col>19</xdr:col>
      <xdr:colOff>533400</xdr:colOff>
      <xdr:row>62</xdr:row>
      <xdr:rowOff>65375</xdr:rowOff>
    </xdr:to>
    <xdr:sp macro="" textlink="">
      <xdr:nvSpPr>
        <xdr:cNvPr id="355" name="円/楕円 354"/>
        <xdr:cNvSpPr/>
      </xdr:nvSpPr>
      <xdr:spPr>
        <a:xfrm>
          <a:off x="13462000" y="1059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50152</xdr:rowOff>
    </xdr:from>
    <xdr:ext cx="762000" cy="259045"/>
    <xdr:sp macro="" textlink="">
      <xdr:nvSpPr>
        <xdr:cNvPr id="356" name="テキスト ボックス 355"/>
        <xdr:cNvSpPr txBox="1"/>
      </xdr:nvSpPr>
      <xdr:spPr>
        <a:xfrm>
          <a:off x="13131800" y="1068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7" name="正方形/長方形 35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8" name="テキスト ボックス 35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9" name="テキスト ボックス 35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60" name="正方形/長方形 35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61" name="正方形/長方形 36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62" name="正方形/長方形 36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3" name="正方形/長方形 36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4" name="正方形/長方形 36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5" name="正方形/長方形 36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6" name="正方形/長方形 36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7" name="正方形/長方形 36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8" name="正方形/長方形 36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9" name="テキスト ボックス 36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ea"/>
              <a:ea typeface="+mn-ea"/>
              <a:cs typeface="+mn-cs"/>
            </a:rPr>
            <a:t>　合併後に取り組んだ社会資本整備に係る地方債の償還が始まり、</a:t>
          </a:r>
          <a:r>
            <a:rPr lang="ja-JP" altLang="ja-JP" sz="1100" b="0" i="0" baseline="0">
              <a:solidFill>
                <a:schemeClr val="dk1"/>
              </a:solidFill>
              <a:effectLst/>
              <a:latin typeface="+mn-lt"/>
              <a:ea typeface="+mn-ea"/>
              <a:cs typeface="+mn-cs"/>
            </a:rPr>
            <a:t>一般会計における公債費は増加</a:t>
          </a:r>
          <a:r>
            <a:rPr lang="ja-JP" altLang="en-US" sz="1100" b="0" i="0" baseline="0">
              <a:solidFill>
                <a:schemeClr val="dk1"/>
              </a:solidFill>
              <a:effectLst/>
              <a:latin typeface="+mn-lt"/>
              <a:ea typeface="+mn-ea"/>
              <a:cs typeface="+mn-cs"/>
            </a:rPr>
            <a:t>傾向にある。しかし、以前と比べ、交付税算入割合が有利な地方債を中心に財源を確保したことから、実質的な負担は減少している。加えて</a:t>
          </a:r>
          <a:r>
            <a:rPr lang="ja-JP" altLang="ja-JP" sz="1100" b="0" i="0" baseline="0">
              <a:solidFill>
                <a:schemeClr val="dk1"/>
              </a:solidFill>
              <a:effectLst/>
              <a:latin typeface="+mn-ea"/>
              <a:ea typeface="+mn-ea"/>
              <a:cs typeface="+mn-cs"/>
            </a:rPr>
            <a:t>、公営企業や一部事務組合における公債費負担</a:t>
          </a:r>
          <a:r>
            <a:rPr lang="ja-JP" altLang="en-US" sz="1100" b="0" i="0" baseline="0">
              <a:solidFill>
                <a:schemeClr val="dk1"/>
              </a:solidFill>
              <a:effectLst/>
              <a:latin typeface="+mn-ea"/>
              <a:ea typeface="+mn-ea"/>
              <a:cs typeface="+mn-cs"/>
            </a:rPr>
            <a:t>について、主要な整備を完了していることから減少傾向にある。その結果</a:t>
          </a:r>
          <a:r>
            <a:rPr lang="ja-JP" altLang="ja-JP" sz="1100" b="0" i="0" baseline="0">
              <a:solidFill>
                <a:schemeClr val="dk1"/>
              </a:solidFill>
              <a:effectLst/>
              <a:latin typeface="+mn-ea"/>
              <a:ea typeface="+mn-ea"/>
              <a:cs typeface="+mn-cs"/>
            </a:rPr>
            <a:t>、実質公債費比率</a:t>
          </a:r>
          <a:r>
            <a:rPr lang="ja-JP" altLang="en-US" sz="1100" b="0" i="0" baseline="0">
              <a:solidFill>
                <a:schemeClr val="dk1"/>
              </a:solidFill>
              <a:effectLst/>
              <a:latin typeface="+mn-ea"/>
              <a:ea typeface="+mn-ea"/>
              <a:cs typeface="+mn-cs"/>
            </a:rPr>
            <a:t>は、</a:t>
          </a:r>
          <a:r>
            <a:rPr lang="ja-JP" altLang="ja-JP" sz="1100" b="0" i="0" baseline="0">
              <a:solidFill>
                <a:schemeClr val="dk1"/>
              </a:solidFill>
              <a:effectLst/>
              <a:latin typeface="+mn-ea"/>
              <a:ea typeface="+mn-ea"/>
              <a:cs typeface="+mn-cs"/>
            </a:rPr>
            <a:t>減少を続けている。</a:t>
          </a:r>
          <a:r>
            <a:rPr lang="ja-JP" altLang="en-US" sz="1100" b="0" i="0" baseline="0">
              <a:solidFill>
                <a:schemeClr val="dk1"/>
              </a:solidFill>
              <a:effectLst/>
              <a:latin typeface="+mn-ea"/>
              <a:ea typeface="+mn-ea"/>
              <a:cs typeface="+mn-cs"/>
            </a:rPr>
            <a:t>今後も引き続き、</a:t>
          </a:r>
          <a:r>
            <a:rPr lang="ja-JP" altLang="ja-JP" sz="1100" b="0" i="0" baseline="0">
              <a:solidFill>
                <a:schemeClr val="dk1"/>
              </a:solidFill>
              <a:effectLst/>
              <a:latin typeface="+mn-ea"/>
              <a:ea typeface="+mn-ea"/>
              <a:cs typeface="+mn-cs"/>
            </a:rPr>
            <a:t>全会計を通じた事業の調整、見直し（一部事業の先送り、凍結、廃止等）を図り、公債費管理の適正化に努める。</a:t>
          </a:r>
          <a:endParaRPr lang="ja-JP" altLang="ja-JP" sz="1400">
            <a:effectLst/>
            <a:latin typeface="+mn-ea"/>
            <a:ea typeface="+mn-ea"/>
          </a:endParaRPr>
        </a:p>
        <a:p>
          <a:endParaRPr kumimoji="1" lang="ja-JP" altLang="en-US" sz="1300">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70" name="テキスト ボックス 36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71" name="直線コネクタ 37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72" name="テキスト ボックス 37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73" name="直線コネクタ 37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4" name="テキスト ボックス 37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5" name="直線コネクタ 37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6" name="テキスト ボックス 37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7" name="直線コネクタ 37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8" name="テキスト ボックス 37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9" name="直線コネクタ 37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80" name="テキスト ボックス 37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81" name="直線コネクタ 38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82" name="テキスト ボックス 38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83" name="直線コネクタ 38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4" name="直線コネクタ 38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157843</xdr:rowOff>
    </xdr:from>
    <xdr:to>
      <xdr:col>24</xdr:col>
      <xdr:colOff>558800</xdr:colOff>
      <xdr:row>44</xdr:row>
      <xdr:rowOff>47897</xdr:rowOff>
    </xdr:to>
    <xdr:cxnSp macro="">
      <xdr:nvCxnSpPr>
        <xdr:cNvPr id="386" name="直線コネクタ 385"/>
        <xdr:cNvCxnSpPr/>
      </xdr:nvCxnSpPr>
      <xdr:spPr>
        <a:xfrm flipV="1">
          <a:off x="17018000" y="6330043"/>
          <a:ext cx="0" cy="1261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19974</xdr:rowOff>
    </xdr:from>
    <xdr:ext cx="762000" cy="259045"/>
    <xdr:sp macro="" textlink="">
      <xdr:nvSpPr>
        <xdr:cNvPr id="387" name="公債費負担の状況最小値テキスト"/>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24</xdr:col>
      <xdr:colOff>469900</xdr:colOff>
      <xdr:row>44</xdr:row>
      <xdr:rowOff>47897</xdr:rowOff>
    </xdr:from>
    <xdr:to>
      <xdr:col>24</xdr:col>
      <xdr:colOff>647700</xdr:colOff>
      <xdr:row>44</xdr:row>
      <xdr:rowOff>47897</xdr:rowOff>
    </xdr:to>
    <xdr:cxnSp macro="">
      <xdr:nvCxnSpPr>
        <xdr:cNvPr id="388" name="直線コネクタ 387"/>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72770</xdr:rowOff>
    </xdr:from>
    <xdr:ext cx="762000" cy="259045"/>
    <xdr:sp macro="" textlink="">
      <xdr:nvSpPr>
        <xdr:cNvPr id="389" name="公債費負担の状況最大値テキスト"/>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157843</xdr:rowOff>
    </xdr:from>
    <xdr:to>
      <xdr:col>24</xdr:col>
      <xdr:colOff>647700</xdr:colOff>
      <xdr:row>36</xdr:row>
      <xdr:rowOff>157843</xdr:rowOff>
    </xdr:to>
    <xdr:cxnSp macro="">
      <xdr:nvCxnSpPr>
        <xdr:cNvPr id="390" name="直線コネクタ 389"/>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24493</xdr:rowOff>
    </xdr:from>
    <xdr:to>
      <xdr:col>24</xdr:col>
      <xdr:colOff>558800</xdr:colOff>
      <xdr:row>41</xdr:row>
      <xdr:rowOff>79647</xdr:rowOff>
    </xdr:to>
    <xdr:cxnSp macro="">
      <xdr:nvCxnSpPr>
        <xdr:cNvPr id="391" name="直線コネクタ 390"/>
        <xdr:cNvCxnSpPr/>
      </xdr:nvCxnSpPr>
      <xdr:spPr>
        <a:xfrm flipV="1">
          <a:off x="16179800" y="7053943"/>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151692</xdr:rowOff>
    </xdr:from>
    <xdr:ext cx="762000" cy="259045"/>
    <xdr:sp macro="" textlink="">
      <xdr:nvSpPr>
        <xdr:cNvPr id="392" name="公債費負担の状況平均値テキスト"/>
        <xdr:cNvSpPr txBox="1"/>
      </xdr:nvSpPr>
      <xdr:spPr>
        <a:xfrm>
          <a:off x="17106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8165</xdr:rowOff>
    </xdr:from>
    <xdr:to>
      <xdr:col>24</xdr:col>
      <xdr:colOff>609600</xdr:colOff>
      <xdr:row>41</xdr:row>
      <xdr:rowOff>109765</xdr:rowOff>
    </xdr:to>
    <xdr:sp macro="" textlink="">
      <xdr:nvSpPr>
        <xdr:cNvPr id="393" name="フローチャート : 判断 392"/>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79647</xdr:rowOff>
    </xdr:from>
    <xdr:to>
      <xdr:col>23</xdr:col>
      <xdr:colOff>406400</xdr:colOff>
      <xdr:row>42</xdr:row>
      <xdr:rowOff>4717</xdr:rowOff>
    </xdr:to>
    <xdr:cxnSp macro="">
      <xdr:nvCxnSpPr>
        <xdr:cNvPr id="394" name="直線コネクタ 393"/>
        <xdr:cNvCxnSpPr/>
      </xdr:nvCxnSpPr>
      <xdr:spPr>
        <a:xfrm flipV="1">
          <a:off x="15290800" y="710909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165826</xdr:rowOff>
    </xdr:from>
    <xdr:to>
      <xdr:col>23</xdr:col>
      <xdr:colOff>457200</xdr:colOff>
      <xdr:row>41</xdr:row>
      <xdr:rowOff>95976</xdr:rowOff>
    </xdr:to>
    <xdr:sp macro="" textlink="">
      <xdr:nvSpPr>
        <xdr:cNvPr id="395" name="フローチャート : 判断 394"/>
        <xdr:cNvSpPr/>
      </xdr:nvSpPr>
      <xdr:spPr>
        <a:xfrm>
          <a:off x="16129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106153</xdr:rowOff>
    </xdr:from>
    <xdr:ext cx="736600" cy="259045"/>
    <xdr:sp macro="" textlink="">
      <xdr:nvSpPr>
        <xdr:cNvPr id="396" name="テキスト ボックス 395"/>
        <xdr:cNvSpPr txBox="1"/>
      </xdr:nvSpPr>
      <xdr:spPr>
        <a:xfrm>
          <a:off x="15798800" y="6792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4717</xdr:rowOff>
    </xdr:from>
    <xdr:to>
      <xdr:col>22</xdr:col>
      <xdr:colOff>203200</xdr:colOff>
      <xdr:row>42</xdr:row>
      <xdr:rowOff>46083</xdr:rowOff>
    </xdr:to>
    <xdr:cxnSp macro="">
      <xdr:nvCxnSpPr>
        <xdr:cNvPr id="397" name="直線コネクタ 396"/>
        <xdr:cNvCxnSpPr/>
      </xdr:nvCxnSpPr>
      <xdr:spPr>
        <a:xfrm flipV="1">
          <a:off x="14401800" y="7205617"/>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49530</xdr:rowOff>
    </xdr:from>
    <xdr:to>
      <xdr:col>22</xdr:col>
      <xdr:colOff>254000</xdr:colOff>
      <xdr:row>41</xdr:row>
      <xdr:rowOff>151130</xdr:rowOff>
    </xdr:to>
    <xdr:sp macro="" textlink="">
      <xdr:nvSpPr>
        <xdr:cNvPr id="398" name="フローチャート : 判断 397"/>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161307</xdr:rowOff>
    </xdr:from>
    <xdr:ext cx="762000" cy="259045"/>
    <xdr:sp macro="" textlink="">
      <xdr:nvSpPr>
        <xdr:cNvPr id="399" name="テキスト ボックス 398"/>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46083</xdr:rowOff>
    </xdr:from>
    <xdr:to>
      <xdr:col>21</xdr:col>
      <xdr:colOff>0</xdr:colOff>
      <xdr:row>42</xdr:row>
      <xdr:rowOff>80554</xdr:rowOff>
    </xdr:to>
    <xdr:cxnSp macro="">
      <xdr:nvCxnSpPr>
        <xdr:cNvPr id="400" name="直線コネクタ 399"/>
        <xdr:cNvCxnSpPr/>
      </xdr:nvCxnSpPr>
      <xdr:spPr>
        <a:xfrm flipV="1">
          <a:off x="13512800" y="724698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97790</xdr:rowOff>
    </xdr:from>
    <xdr:to>
      <xdr:col>21</xdr:col>
      <xdr:colOff>50800</xdr:colOff>
      <xdr:row>42</xdr:row>
      <xdr:rowOff>27940</xdr:rowOff>
    </xdr:to>
    <xdr:sp macro="" textlink="">
      <xdr:nvSpPr>
        <xdr:cNvPr id="401" name="フローチャート : 判断 400"/>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38117</xdr:rowOff>
    </xdr:from>
    <xdr:ext cx="762000" cy="259045"/>
    <xdr:sp macro="" textlink="">
      <xdr:nvSpPr>
        <xdr:cNvPr id="402" name="テキスト ボックス 401"/>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152944</xdr:rowOff>
    </xdr:from>
    <xdr:to>
      <xdr:col>19</xdr:col>
      <xdr:colOff>533400</xdr:colOff>
      <xdr:row>42</xdr:row>
      <xdr:rowOff>83094</xdr:rowOff>
    </xdr:to>
    <xdr:sp macro="" textlink="">
      <xdr:nvSpPr>
        <xdr:cNvPr id="403" name="フローチャート : 判断 402"/>
        <xdr:cNvSpPr/>
      </xdr:nvSpPr>
      <xdr:spPr>
        <a:xfrm>
          <a:off x="13462000" y="718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93271</xdr:rowOff>
    </xdr:from>
    <xdr:ext cx="762000" cy="259045"/>
    <xdr:sp macro="" textlink="">
      <xdr:nvSpPr>
        <xdr:cNvPr id="404" name="テキスト ボックス 403"/>
        <xdr:cNvSpPr txBox="1"/>
      </xdr:nvSpPr>
      <xdr:spPr>
        <a:xfrm>
          <a:off x="13131800" y="695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5" name="テキスト ボックス 40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6" name="テキスト ボックス 40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7" name="テキスト ボックス 40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8" name="テキスト ボックス 40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9" name="テキスト ボックス 40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145143</xdr:rowOff>
    </xdr:from>
    <xdr:to>
      <xdr:col>24</xdr:col>
      <xdr:colOff>609600</xdr:colOff>
      <xdr:row>41</xdr:row>
      <xdr:rowOff>75293</xdr:rowOff>
    </xdr:to>
    <xdr:sp macro="" textlink="">
      <xdr:nvSpPr>
        <xdr:cNvPr id="410" name="円/楕円 409"/>
        <xdr:cNvSpPr/>
      </xdr:nvSpPr>
      <xdr:spPr>
        <a:xfrm>
          <a:off x="16967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161670</xdr:rowOff>
    </xdr:from>
    <xdr:ext cx="762000" cy="259045"/>
    <xdr:sp macro="" textlink="">
      <xdr:nvSpPr>
        <xdr:cNvPr id="411" name="公債費負担の状況該当値テキスト"/>
        <xdr:cNvSpPr txBox="1"/>
      </xdr:nvSpPr>
      <xdr:spPr>
        <a:xfrm>
          <a:off x="171069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28847</xdr:rowOff>
    </xdr:from>
    <xdr:to>
      <xdr:col>23</xdr:col>
      <xdr:colOff>457200</xdr:colOff>
      <xdr:row>41</xdr:row>
      <xdr:rowOff>130447</xdr:rowOff>
    </xdr:to>
    <xdr:sp macro="" textlink="">
      <xdr:nvSpPr>
        <xdr:cNvPr id="412" name="円/楕円 411"/>
        <xdr:cNvSpPr/>
      </xdr:nvSpPr>
      <xdr:spPr>
        <a:xfrm>
          <a:off x="16129000" y="705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115224</xdr:rowOff>
    </xdr:from>
    <xdr:ext cx="736600" cy="259045"/>
    <xdr:sp macro="" textlink="">
      <xdr:nvSpPr>
        <xdr:cNvPr id="413" name="テキスト ボックス 412"/>
        <xdr:cNvSpPr txBox="1"/>
      </xdr:nvSpPr>
      <xdr:spPr>
        <a:xfrm>
          <a:off x="15798800" y="7144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125367</xdr:rowOff>
    </xdr:from>
    <xdr:to>
      <xdr:col>22</xdr:col>
      <xdr:colOff>254000</xdr:colOff>
      <xdr:row>42</xdr:row>
      <xdr:rowOff>55517</xdr:rowOff>
    </xdr:to>
    <xdr:sp macro="" textlink="">
      <xdr:nvSpPr>
        <xdr:cNvPr id="414" name="円/楕円 413"/>
        <xdr:cNvSpPr/>
      </xdr:nvSpPr>
      <xdr:spPr>
        <a:xfrm>
          <a:off x="15240000" y="715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40294</xdr:rowOff>
    </xdr:from>
    <xdr:ext cx="762000" cy="259045"/>
    <xdr:sp macro="" textlink="">
      <xdr:nvSpPr>
        <xdr:cNvPr id="415" name="テキスト ボックス 414"/>
        <xdr:cNvSpPr txBox="1"/>
      </xdr:nvSpPr>
      <xdr:spPr>
        <a:xfrm>
          <a:off x="14909800" y="724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166733</xdr:rowOff>
    </xdr:from>
    <xdr:to>
      <xdr:col>21</xdr:col>
      <xdr:colOff>50800</xdr:colOff>
      <xdr:row>42</xdr:row>
      <xdr:rowOff>96883</xdr:rowOff>
    </xdr:to>
    <xdr:sp macro="" textlink="">
      <xdr:nvSpPr>
        <xdr:cNvPr id="416" name="円/楕円 415"/>
        <xdr:cNvSpPr/>
      </xdr:nvSpPr>
      <xdr:spPr>
        <a:xfrm>
          <a:off x="14351000" y="719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81660</xdr:rowOff>
    </xdr:from>
    <xdr:ext cx="762000" cy="259045"/>
    <xdr:sp macro="" textlink="">
      <xdr:nvSpPr>
        <xdr:cNvPr id="417" name="テキスト ボックス 416"/>
        <xdr:cNvSpPr txBox="1"/>
      </xdr:nvSpPr>
      <xdr:spPr>
        <a:xfrm>
          <a:off x="14020800" y="7282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29754</xdr:rowOff>
    </xdr:from>
    <xdr:to>
      <xdr:col>19</xdr:col>
      <xdr:colOff>533400</xdr:colOff>
      <xdr:row>42</xdr:row>
      <xdr:rowOff>131354</xdr:rowOff>
    </xdr:to>
    <xdr:sp macro="" textlink="">
      <xdr:nvSpPr>
        <xdr:cNvPr id="418" name="円/楕円 417"/>
        <xdr:cNvSpPr/>
      </xdr:nvSpPr>
      <xdr:spPr>
        <a:xfrm>
          <a:off x="13462000" y="723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116131</xdr:rowOff>
    </xdr:from>
    <xdr:ext cx="762000" cy="259045"/>
    <xdr:sp macro="" textlink="">
      <xdr:nvSpPr>
        <xdr:cNvPr id="419" name="テキスト ボックス 418"/>
        <xdr:cNvSpPr txBox="1"/>
      </xdr:nvSpPr>
      <xdr:spPr>
        <a:xfrm>
          <a:off x="13131800" y="731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20" name="正方形/長方形 41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21" name="テキスト ボックス 42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22" name="テキスト ボックス 42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3" name="正方形/長方形 42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4" name="正方形/長方形 42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5" name="正方形/長方形 42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6" name="正方形/長方形 42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7" name="正方形/長方形 42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8" name="正方形/長方形 42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正方形/長方形 42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30" name="正方形/長方形 42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31" name="正方形/長方形 43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32" name="テキスト ボックス 43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ea"/>
              <a:ea typeface="+mn-ea"/>
              <a:cs typeface="+mn-cs"/>
            </a:rPr>
            <a:t>主要事業（学校規模適正化</a:t>
          </a:r>
          <a:r>
            <a:rPr lang="ja-JP" altLang="en-US" sz="1100" b="0" i="0" baseline="0">
              <a:solidFill>
                <a:schemeClr val="dk1"/>
              </a:solidFill>
              <a:effectLst/>
              <a:latin typeface="+mn-ea"/>
              <a:ea typeface="+mn-ea"/>
              <a:cs typeface="+mn-cs"/>
            </a:rPr>
            <a:t>、消防デジタル無線整備</a:t>
          </a:r>
          <a:r>
            <a:rPr lang="ja-JP" altLang="ja-JP" sz="1100" b="0" i="0" baseline="0">
              <a:solidFill>
                <a:schemeClr val="dk1"/>
              </a:solidFill>
              <a:effectLst/>
              <a:latin typeface="+mn-ea"/>
              <a:ea typeface="+mn-ea"/>
              <a:cs typeface="+mn-cs"/>
            </a:rPr>
            <a:t>等）の推進により、地方債残高が大きく増加したものの、公営企業等に係る地方債の償還が進んだこと等により、前年度から</a:t>
          </a:r>
          <a:r>
            <a:rPr lang="en-US" altLang="ja-JP" sz="1100" b="0" i="0" baseline="0">
              <a:solidFill>
                <a:sysClr val="windowText" lastClr="000000"/>
              </a:solidFill>
              <a:effectLst/>
              <a:latin typeface="+mn-ea"/>
              <a:ea typeface="+mn-ea"/>
              <a:cs typeface="+mn-cs"/>
            </a:rPr>
            <a:t>14.2</a:t>
          </a:r>
          <a:r>
            <a:rPr lang="ja-JP" altLang="ja-JP" sz="1100" b="0" i="0" baseline="0">
              <a:solidFill>
                <a:sysClr val="windowText" lastClr="000000"/>
              </a:solidFill>
              <a:effectLst/>
              <a:latin typeface="+mn-ea"/>
              <a:ea typeface="+mn-ea"/>
              <a:cs typeface="+mn-cs"/>
            </a:rPr>
            <a:t>ポイント低下</a:t>
          </a:r>
          <a:r>
            <a:rPr lang="ja-JP" altLang="ja-JP" sz="1100" b="0" i="0" baseline="0">
              <a:solidFill>
                <a:schemeClr val="dk1"/>
              </a:solidFill>
              <a:effectLst/>
              <a:latin typeface="+mn-ea"/>
              <a:ea typeface="+mn-ea"/>
              <a:cs typeface="+mn-cs"/>
            </a:rPr>
            <a:t>している。</a:t>
          </a:r>
          <a:endParaRPr lang="ja-JP" altLang="ja-JP" sz="1400">
            <a:effectLst/>
            <a:latin typeface="+mn-ea"/>
            <a:ea typeface="+mn-ea"/>
          </a:endParaRPr>
        </a:p>
        <a:p>
          <a:pPr rtl="0"/>
          <a:r>
            <a:rPr lang="ja-JP" altLang="ja-JP" sz="1100" b="0" i="0" baseline="0">
              <a:solidFill>
                <a:schemeClr val="dk1"/>
              </a:solidFill>
              <a:effectLst/>
              <a:latin typeface="+mn-ea"/>
              <a:ea typeface="+mn-ea"/>
              <a:cs typeface="+mn-cs"/>
            </a:rPr>
            <a:t>　一定規模の基金残高の確保とともに、繰上償還、地方債発行額の抑制に努め、合併特例債、過疎対策債などの交付税算入</a:t>
          </a:r>
          <a:r>
            <a:rPr lang="ja-JP" altLang="en-US" sz="1100" b="0" i="0" baseline="0">
              <a:solidFill>
                <a:schemeClr val="dk1"/>
              </a:solidFill>
              <a:effectLst/>
              <a:latin typeface="+mn-ea"/>
              <a:ea typeface="+mn-ea"/>
              <a:cs typeface="+mn-cs"/>
            </a:rPr>
            <a:t>割合</a:t>
          </a:r>
          <a:r>
            <a:rPr lang="ja-JP" altLang="ja-JP" sz="1100" b="0" i="0" baseline="0">
              <a:solidFill>
                <a:schemeClr val="dk1"/>
              </a:solidFill>
              <a:effectLst/>
              <a:latin typeface="+mn-ea"/>
              <a:ea typeface="+mn-ea"/>
              <a:cs typeface="+mn-cs"/>
            </a:rPr>
            <a:t>が有利な地方債を有効に活用し、将来負担の増加を最小限に抑制する。</a:t>
          </a:r>
          <a:endParaRPr lang="ja-JP" altLang="ja-JP" sz="1400">
            <a:effectLst/>
            <a:latin typeface="+mn-ea"/>
            <a:ea typeface="+mn-ea"/>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33" name="テキスト ボックス 43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4" name="直線コネクタ 43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5" name="テキスト ボックス 43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6" name="直線コネクタ 43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7" name="テキスト ボックス 43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8" name="直線コネクタ 43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9" name="テキスト ボックス 43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40" name="直線コネクタ 43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41" name="テキスト ボックス 44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42" name="直線コネクタ 44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43" name="テキスト ボックス 44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4" name="直線コネクタ 44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5" name="テキスト ボックス 44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6" name="直線コネクタ 44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124714</xdr:rowOff>
    </xdr:to>
    <xdr:cxnSp macro="">
      <xdr:nvCxnSpPr>
        <xdr:cNvPr id="448" name="直線コネクタ 447"/>
        <xdr:cNvCxnSpPr/>
      </xdr:nvCxnSpPr>
      <xdr:spPr>
        <a:xfrm flipV="1">
          <a:off x="17018000" y="2370667"/>
          <a:ext cx="0" cy="1354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96791</xdr:rowOff>
    </xdr:from>
    <xdr:ext cx="762000" cy="259045"/>
    <xdr:sp macro="" textlink="">
      <xdr:nvSpPr>
        <xdr:cNvPr id="449" name="将来負担の状況最小値テキスト"/>
        <xdr:cNvSpPr txBox="1"/>
      </xdr:nvSpPr>
      <xdr:spPr>
        <a:xfrm>
          <a:off x="17106900" y="369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168.4</a:t>
          </a:r>
          <a:endParaRPr kumimoji="1" lang="ja-JP" altLang="en-US" sz="1000" b="1">
            <a:latin typeface="ＭＳ Ｐゴシック"/>
          </a:endParaRPr>
        </a:p>
      </xdr:txBody>
    </xdr:sp>
    <xdr:clientData/>
  </xdr:oneCellAnchor>
  <xdr:twoCellAnchor>
    <xdr:from>
      <xdr:col>24</xdr:col>
      <xdr:colOff>469900</xdr:colOff>
      <xdr:row>21</xdr:row>
      <xdr:rowOff>124714</xdr:rowOff>
    </xdr:from>
    <xdr:to>
      <xdr:col>24</xdr:col>
      <xdr:colOff>647700</xdr:colOff>
      <xdr:row>21</xdr:row>
      <xdr:rowOff>124714</xdr:rowOff>
    </xdr:to>
    <xdr:cxnSp macro="">
      <xdr:nvCxnSpPr>
        <xdr:cNvPr id="450" name="直線コネクタ 449"/>
        <xdr:cNvCxnSpPr/>
      </xdr:nvCxnSpPr>
      <xdr:spPr>
        <a:xfrm>
          <a:off x="16929100" y="37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5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52" name="直線コネクタ 45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75734</xdr:rowOff>
    </xdr:from>
    <xdr:to>
      <xdr:col>24</xdr:col>
      <xdr:colOff>558800</xdr:colOff>
      <xdr:row>15</xdr:row>
      <xdr:rowOff>18500</xdr:rowOff>
    </xdr:to>
    <xdr:cxnSp macro="">
      <xdr:nvCxnSpPr>
        <xdr:cNvPr id="453" name="直線コネクタ 452"/>
        <xdr:cNvCxnSpPr/>
      </xdr:nvCxnSpPr>
      <xdr:spPr>
        <a:xfrm flipV="1">
          <a:off x="16179800" y="2476034"/>
          <a:ext cx="838200" cy="11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33884</xdr:rowOff>
    </xdr:from>
    <xdr:ext cx="762000" cy="259045"/>
    <xdr:sp macro="" textlink="">
      <xdr:nvSpPr>
        <xdr:cNvPr id="454" name="将来負担の状況平均値テキスト"/>
        <xdr:cNvSpPr txBox="1"/>
      </xdr:nvSpPr>
      <xdr:spPr>
        <a:xfrm>
          <a:off x="17106900" y="260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61807</xdr:rowOff>
    </xdr:from>
    <xdr:to>
      <xdr:col>24</xdr:col>
      <xdr:colOff>609600</xdr:colOff>
      <xdr:row>15</xdr:row>
      <xdr:rowOff>163407</xdr:rowOff>
    </xdr:to>
    <xdr:sp macro="" textlink="">
      <xdr:nvSpPr>
        <xdr:cNvPr id="455" name="フローチャート : 判断 454"/>
        <xdr:cNvSpPr/>
      </xdr:nvSpPr>
      <xdr:spPr>
        <a:xfrm>
          <a:off x="169672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18500</xdr:rowOff>
    </xdr:from>
    <xdr:to>
      <xdr:col>23</xdr:col>
      <xdr:colOff>406400</xdr:colOff>
      <xdr:row>15</xdr:row>
      <xdr:rowOff>83651</xdr:rowOff>
    </xdr:to>
    <xdr:cxnSp macro="">
      <xdr:nvCxnSpPr>
        <xdr:cNvPr id="456" name="直線コネクタ 455"/>
        <xdr:cNvCxnSpPr/>
      </xdr:nvCxnSpPr>
      <xdr:spPr>
        <a:xfrm flipV="1">
          <a:off x="15290800" y="2590250"/>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57" name="フローチャート : 判断 456"/>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32233</xdr:rowOff>
    </xdr:from>
    <xdr:ext cx="736600" cy="259045"/>
    <xdr:sp macro="" textlink="">
      <xdr:nvSpPr>
        <xdr:cNvPr id="458" name="テキスト ボックス 457"/>
        <xdr:cNvSpPr txBox="1"/>
      </xdr:nvSpPr>
      <xdr:spPr>
        <a:xfrm>
          <a:off x="15798800" y="2775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83651</xdr:rowOff>
    </xdr:from>
    <xdr:to>
      <xdr:col>22</xdr:col>
      <xdr:colOff>203200</xdr:colOff>
      <xdr:row>16</xdr:row>
      <xdr:rowOff>64220</xdr:rowOff>
    </xdr:to>
    <xdr:cxnSp macro="">
      <xdr:nvCxnSpPr>
        <xdr:cNvPr id="459" name="直線コネクタ 458"/>
        <xdr:cNvCxnSpPr/>
      </xdr:nvCxnSpPr>
      <xdr:spPr>
        <a:xfrm flipV="1">
          <a:off x="14401800" y="2655401"/>
          <a:ext cx="889000" cy="15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152696</xdr:rowOff>
    </xdr:from>
    <xdr:to>
      <xdr:col>22</xdr:col>
      <xdr:colOff>254000</xdr:colOff>
      <xdr:row>16</xdr:row>
      <xdr:rowOff>82846</xdr:rowOff>
    </xdr:to>
    <xdr:sp macro="" textlink="">
      <xdr:nvSpPr>
        <xdr:cNvPr id="460" name="フローチャート : 判断 459"/>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67623</xdr:rowOff>
    </xdr:from>
    <xdr:ext cx="762000" cy="259045"/>
    <xdr:sp macro="" textlink="">
      <xdr:nvSpPr>
        <xdr:cNvPr id="461" name="テキスト ボックス 460"/>
        <xdr:cNvSpPr txBox="1"/>
      </xdr:nvSpPr>
      <xdr:spPr>
        <a:xfrm>
          <a:off x="14909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116628</xdr:rowOff>
    </xdr:from>
    <xdr:to>
      <xdr:col>21</xdr:col>
      <xdr:colOff>0</xdr:colOff>
      <xdr:row>16</xdr:row>
      <xdr:rowOff>64220</xdr:rowOff>
    </xdr:to>
    <xdr:cxnSp macro="">
      <xdr:nvCxnSpPr>
        <xdr:cNvPr id="462" name="直線コネクタ 461"/>
        <xdr:cNvCxnSpPr/>
      </xdr:nvCxnSpPr>
      <xdr:spPr>
        <a:xfrm>
          <a:off x="13512800" y="2688378"/>
          <a:ext cx="889000" cy="11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44789</xdr:rowOff>
    </xdr:from>
    <xdr:to>
      <xdr:col>21</xdr:col>
      <xdr:colOff>50800</xdr:colOff>
      <xdr:row>16</xdr:row>
      <xdr:rowOff>146389</xdr:rowOff>
    </xdr:to>
    <xdr:sp macro="" textlink="">
      <xdr:nvSpPr>
        <xdr:cNvPr id="463" name="フローチャート : 判断 462"/>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131166</xdr:rowOff>
    </xdr:from>
    <xdr:ext cx="762000" cy="259045"/>
    <xdr:sp macro="" textlink="">
      <xdr:nvSpPr>
        <xdr:cNvPr id="464" name="テキスト ボックス 463"/>
        <xdr:cNvSpPr txBox="1"/>
      </xdr:nvSpPr>
      <xdr:spPr>
        <a:xfrm>
          <a:off x="14020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65" name="フローチャート : 判断 464"/>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48192</xdr:rowOff>
    </xdr:from>
    <xdr:ext cx="762000" cy="259045"/>
    <xdr:sp macro="" textlink="">
      <xdr:nvSpPr>
        <xdr:cNvPr id="466" name="テキスト ボックス 465"/>
        <xdr:cNvSpPr txBox="1"/>
      </xdr:nvSpPr>
      <xdr:spPr>
        <a:xfrm>
          <a:off x="13131800" y="2962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7" name="テキスト ボックス 46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8" name="テキスト ボックス 46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9" name="テキスト ボックス 46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70" name="テキスト ボックス 46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71" name="テキスト ボックス 47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24934</xdr:rowOff>
    </xdr:from>
    <xdr:to>
      <xdr:col>24</xdr:col>
      <xdr:colOff>609600</xdr:colOff>
      <xdr:row>14</xdr:row>
      <xdr:rowOff>126534</xdr:rowOff>
    </xdr:to>
    <xdr:sp macro="" textlink="">
      <xdr:nvSpPr>
        <xdr:cNvPr id="472" name="円/楕円 471"/>
        <xdr:cNvSpPr/>
      </xdr:nvSpPr>
      <xdr:spPr>
        <a:xfrm>
          <a:off x="16967200" y="242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117661</xdr:rowOff>
    </xdr:from>
    <xdr:ext cx="762000" cy="259045"/>
    <xdr:sp macro="" textlink="">
      <xdr:nvSpPr>
        <xdr:cNvPr id="473" name="将来負担の状況該当値テキスト"/>
        <xdr:cNvSpPr txBox="1"/>
      </xdr:nvSpPr>
      <xdr:spPr>
        <a:xfrm>
          <a:off x="17106900" y="234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139150</xdr:rowOff>
    </xdr:from>
    <xdr:to>
      <xdr:col>23</xdr:col>
      <xdr:colOff>457200</xdr:colOff>
      <xdr:row>15</xdr:row>
      <xdr:rowOff>69300</xdr:rowOff>
    </xdr:to>
    <xdr:sp macro="" textlink="">
      <xdr:nvSpPr>
        <xdr:cNvPr id="474" name="円/楕円 473"/>
        <xdr:cNvSpPr/>
      </xdr:nvSpPr>
      <xdr:spPr>
        <a:xfrm>
          <a:off x="16129000" y="253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79477</xdr:rowOff>
    </xdr:from>
    <xdr:ext cx="736600" cy="259045"/>
    <xdr:sp macro="" textlink="">
      <xdr:nvSpPr>
        <xdr:cNvPr id="475" name="テキスト ボックス 474"/>
        <xdr:cNvSpPr txBox="1"/>
      </xdr:nvSpPr>
      <xdr:spPr>
        <a:xfrm>
          <a:off x="15798800" y="2308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32851</xdr:rowOff>
    </xdr:from>
    <xdr:to>
      <xdr:col>22</xdr:col>
      <xdr:colOff>254000</xdr:colOff>
      <xdr:row>15</xdr:row>
      <xdr:rowOff>134451</xdr:rowOff>
    </xdr:to>
    <xdr:sp macro="" textlink="">
      <xdr:nvSpPr>
        <xdr:cNvPr id="476" name="円/楕円 475"/>
        <xdr:cNvSpPr/>
      </xdr:nvSpPr>
      <xdr:spPr>
        <a:xfrm>
          <a:off x="15240000" y="260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144628</xdr:rowOff>
    </xdr:from>
    <xdr:ext cx="762000" cy="259045"/>
    <xdr:sp macro="" textlink="">
      <xdr:nvSpPr>
        <xdr:cNvPr id="477" name="テキスト ボックス 476"/>
        <xdr:cNvSpPr txBox="1"/>
      </xdr:nvSpPr>
      <xdr:spPr>
        <a:xfrm>
          <a:off x="14909800" y="2373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35.4</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13420</xdr:rowOff>
    </xdr:from>
    <xdr:to>
      <xdr:col>21</xdr:col>
      <xdr:colOff>50800</xdr:colOff>
      <xdr:row>16</xdr:row>
      <xdr:rowOff>115020</xdr:rowOff>
    </xdr:to>
    <xdr:sp macro="" textlink="">
      <xdr:nvSpPr>
        <xdr:cNvPr id="478" name="円/楕円 477"/>
        <xdr:cNvSpPr/>
      </xdr:nvSpPr>
      <xdr:spPr>
        <a:xfrm>
          <a:off x="14351000" y="275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125197</xdr:rowOff>
    </xdr:from>
    <xdr:ext cx="762000" cy="259045"/>
    <xdr:sp macro="" textlink="">
      <xdr:nvSpPr>
        <xdr:cNvPr id="479" name="テキスト ボックス 478"/>
        <xdr:cNvSpPr txBox="1"/>
      </xdr:nvSpPr>
      <xdr:spPr>
        <a:xfrm>
          <a:off x="14020800" y="252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54.3</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65828</xdr:rowOff>
    </xdr:from>
    <xdr:to>
      <xdr:col>19</xdr:col>
      <xdr:colOff>533400</xdr:colOff>
      <xdr:row>15</xdr:row>
      <xdr:rowOff>167428</xdr:rowOff>
    </xdr:to>
    <xdr:sp macro="" textlink="">
      <xdr:nvSpPr>
        <xdr:cNvPr id="480" name="円/楕円 479"/>
        <xdr:cNvSpPr/>
      </xdr:nvSpPr>
      <xdr:spPr>
        <a:xfrm>
          <a:off x="13462000" y="263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6155</xdr:rowOff>
    </xdr:from>
    <xdr:ext cx="762000" cy="259045"/>
    <xdr:sp macro="" textlink="">
      <xdr:nvSpPr>
        <xdr:cNvPr id="481" name="テキスト ボックス 480"/>
        <xdr:cNvSpPr txBox="1"/>
      </xdr:nvSpPr>
      <xdr:spPr>
        <a:xfrm>
          <a:off x="13131800" y="2406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熊本県山鹿市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54,118
53,911
299.69
31,463,959
29,709,396
1,659,517
17,909,699
34,593,800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13.1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合併により、類似団体と比較して過剰となった職員数や団塊世代の大量退職により高水準で推移してきた人件費も、老人ホームや公立保育所の民営化、組織機構の見直し等による職員削減、また、時間外手当の削減等による給与抑制策の効果として、類似団体平均よりも良好な水準</a:t>
          </a:r>
          <a:r>
            <a:rPr lang="ja-JP" altLang="en-US" sz="1100" b="0" i="0" baseline="0">
              <a:solidFill>
                <a:sysClr val="windowText" lastClr="000000"/>
              </a:solidFill>
              <a:effectLst/>
              <a:latin typeface="+mn-lt"/>
              <a:ea typeface="+mn-ea"/>
              <a:cs typeface="+mn-cs"/>
            </a:rPr>
            <a:t>であった。しかし、</a:t>
          </a:r>
          <a:r>
            <a:rPr lang="en-US" altLang="ja-JP" sz="1100" b="0" i="0" baseline="0">
              <a:solidFill>
                <a:sysClr val="windowText" lastClr="000000"/>
              </a:solidFill>
              <a:effectLst/>
              <a:latin typeface="+mn-lt"/>
              <a:ea typeface="+mn-ea"/>
              <a:cs typeface="+mn-cs"/>
            </a:rPr>
            <a:t>H27</a:t>
          </a:r>
          <a:r>
            <a:rPr lang="ja-JP" altLang="en-US" sz="1100" b="0" i="0" baseline="0">
              <a:solidFill>
                <a:sysClr val="windowText" lastClr="000000"/>
              </a:solidFill>
              <a:effectLst/>
              <a:latin typeface="+mn-lt"/>
              <a:ea typeface="+mn-ea"/>
              <a:cs typeface="+mn-cs"/>
            </a:rPr>
            <a:t>からの消防事務単独化に伴い、人件費及び人件費比率が増加に転じた。</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今後は、更なる人件費抑制のために、時代に即した給与水準、手当支給に努めるとともに、第</a:t>
          </a:r>
          <a:r>
            <a:rPr lang="en-US" altLang="ja-JP" sz="1100" b="0" i="0" baseline="0">
              <a:solidFill>
                <a:sysClr val="windowText" lastClr="000000"/>
              </a:solidFill>
              <a:effectLst/>
              <a:latin typeface="+mn-ea"/>
              <a:ea typeface="+mn-ea"/>
              <a:cs typeface="+mn-cs"/>
            </a:rPr>
            <a:t>3</a:t>
          </a:r>
          <a:r>
            <a:rPr lang="ja-JP" altLang="ja-JP" sz="1100" b="0" i="0" baseline="0">
              <a:solidFill>
                <a:sysClr val="windowText" lastClr="000000"/>
              </a:solidFill>
              <a:effectLst/>
              <a:latin typeface="+mn-lt"/>
              <a:ea typeface="+mn-ea"/>
              <a:cs typeface="+mn-cs"/>
            </a:rPr>
            <a:t>次定員適正化計画</a:t>
          </a:r>
          <a:r>
            <a:rPr lang="ja-JP" altLang="en-US" sz="1100" b="0" i="0" baseline="0">
              <a:solidFill>
                <a:sysClr val="windowText" lastClr="000000"/>
              </a:solidFill>
              <a:effectLst/>
              <a:latin typeface="+mn-lt"/>
              <a:ea typeface="+mn-ea"/>
              <a:cs typeface="+mn-cs"/>
            </a:rPr>
            <a:t>を</a:t>
          </a:r>
          <a:r>
            <a:rPr lang="ja-JP" altLang="ja-JP" sz="1100" b="0" i="0" baseline="0">
              <a:solidFill>
                <a:sysClr val="windowText" lastClr="000000"/>
              </a:solidFill>
              <a:effectLst/>
              <a:latin typeface="+mn-lt"/>
              <a:ea typeface="+mn-ea"/>
              <a:cs typeface="+mn-cs"/>
            </a:rPr>
            <a:t>確実</a:t>
          </a:r>
          <a:r>
            <a:rPr lang="ja-JP" altLang="en-US" sz="1100" b="0" i="0" baseline="0">
              <a:solidFill>
                <a:sysClr val="windowText" lastClr="000000"/>
              </a:solidFill>
              <a:effectLst/>
              <a:latin typeface="+mn-lt"/>
              <a:ea typeface="+mn-ea"/>
              <a:cs typeface="+mn-cs"/>
            </a:rPr>
            <a:t>に</a:t>
          </a:r>
          <a:r>
            <a:rPr lang="ja-JP" altLang="ja-JP" sz="1100" b="0" i="0" baseline="0">
              <a:solidFill>
                <a:sysClr val="windowText" lastClr="000000"/>
              </a:solidFill>
              <a:effectLst/>
              <a:latin typeface="+mn-lt"/>
              <a:ea typeface="+mn-ea"/>
              <a:cs typeface="+mn-cs"/>
            </a:rPr>
            <a:t>実行</a:t>
          </a:r>
          <a:r>
            <a:rPr lang="ja-JP" altLang="en-US" sz="1100" b="0" i="0" baseline="0">
              <a:solidFill>
                <a:sysClr val="windowText" lastClr="000000"/>
              </a:solidFill>
              <a:effectLst/>
              <a:latin typeface="+mn-lt"/>
              <a:ea typeface="+mn-ea"/>
              <a:cs typeface="+mn-cs"/>
            </a:rPr>
            <a:t>し、民間活力の導入等を進める等により人件費の適正水準を確保する</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40</xdr:row>
      <xdr:rowOff>127000</xdr:rowOff>
    </xdr:to>
    <xdr:cxnSp macro="">
      <xdr:nvCxnSpPr>
        <xdr:cNvPr id="61" name="直線コネクタ 60"/>
        <xdr:cNvCxnSpPr/>
      </xdr:nvCxnSpPr>
      <xdr:spPr>
        <a:xfrm flipV="1">
          <a:off x="4826000" y="57429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168910</xdr:rowOff>
    </xdr:from>
    <xdr:to>
      <xdr:col>7</xdr:col>
      <xdr:colOff>15875</xdr:colOff>
      <xdr:row>37</xdr:row>
      <xdr:rowOff>8890</xdr:rowOff>
    </xdr:to>
    <xdr:cxnSp macro="">
      <xdr:nvCxnSpPr>
        <xdr:cNvPr id="66" name="直線コネクタ 65"/>
        <xdr:cNvCxnSpPr/>
      </xdr:nvCxnSpPr>
      <xdr:spPr>
        <a:xfrm>
          <a:off x="3987800" y="616966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77487</xdr:rowOff>
    </xdr:from>
    <xdr:ext cx="762000" cy="259045"/>
    <xdr:sp macro="" textlink="">
      <xdr:nvSpPr>
        <xdr:cNvPr id="67" name="人件費平均値テキスト"/>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130810</xdr:rowOff>
    </xdr:from>
    <xdr:to>
      <xdr:col>5</xdr:col>
      <xdr:colOff>549275</xdr:colOff>
      <xdr:row>35</xdr:row>
      <xdr:rowOff>168910</xdr:rowOff>
    </xdr:to>
    <xdr:cxnSp macro="">
      <xdr:nvCxnSpPr>
        <xdr:cNvPr id="69" name="直線コネクタ 68"/>
        <xdr:cNvCxnSpPr/>
      </xdr:nvCxnSpPr>
      <xdr:spPr>
        <a:xfrm>
          <a:off x="3098800" y="61315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130810</xdr:rowOff>
    </xdr:from>
    <xdr:to>
      <xdr:col>4</xdr:col>
      <xdr:colOff>346075</xdr:colOff>
      <xdr:row>36</xdr:row>
      <xdr:rowOff>58420</xdr:rowOff>
    </xdr:to>
    <xdr:cxnSp macro="">
      <xdr:nvCxnSpPr>
        <xdr:cNvPr id="72" name="直線コネクタ 71"/>
        <xdr:cNvCxnSpPr/>
      </xdr:nvCxnSpPr>
      <xdr:spPr>
        <a:xfrm flipV="1">
          <a:off x="2209800" y="61315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121920</xdr:rowOff>
    </xdr:from>
    <xdr:to>
      <xdr:col>4</xdr:col>
      <xdr:colOff>396875</xdr:colOff>
      <xdr:row>37</xdr:row>
      <xdr:rowOff>52070</xdr:rowOff>
    </xdr:to>
    <xdr:sp macro="" textlink="">
      <xdr:nvSpPr>
        <xdr:cNvPr id="73" name="フローチャート :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36847</xdr:rowOff>
    </xdr:from>
    <xdr:ext cx="762000" cy="259045"/>
    <xdr:sp macro="" textlink="">
      <xdr:nvSpPr>
        <xdr:cNvPr id="74" name="テキスト ボックス 73"/>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58420</xdr:rowOff>
    </xdr:from>
    <xdr:to>
      <xdr:col>3</xdr:col>
      <xdr:colOff>142875</xdr:colOff>
      <xdr:row>36</xdr:row>
      <xdr:rowOff>134620</xdr:rowOff>
    </xdr:to>
    <xdr:cxnSp macro="">
      <xdr:nvCxnSpPr>
        <xdr:cNvPr id="75" name="直線コネクタ 74"/>
        <xdr:cNvCxnSpPr/>
      </xdr:nvCxnSpPr>
      <xdr:spPr>
        <a:xfrm flipV="1">
          <a:off x="1320800" y="62306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6" name="フローチャート : 判断 75"/>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105427</xdr:rowOff>
    </xdr:from>
    <xdr:ext cx="762000" cy="259045"/>
    <xdr:sp macro="" textlink="">
      <xdr:nvSpPr>
        <xdr:cNvPr id="77" name="テキスト ボックス 76"/>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143527</xdr:rowOff>
    </xdr:from>
    <xdr:ext cx="762000" cy="259045"/>
    <xdr:sp macro="" textlink="">
      <xdr:nvSpPr>
        <xdr:cNvPr id="79" name="テキスト ボックス 78"/>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85" name="円/楕円 84"/>
        <xdr:cNvSpPr/>
      </xdr:nvSpPr>
      <xdr:spPr>
        <a:xfrm>
          <a:off x="47752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101617</xdr:rowOff>
    </xdr:from>
    <xdr:ext cx="762000" cy="259045"/>
    <xdr:sp macro="" textlink="">
      <xdr:nvSpPr>
        <xdr:cNvPr id="86" name="人件費該当値テキスト"/>
        <xdr:cNvSpPr txBox="1"/>
      </xdr:nvSpPr>
      <xdr:spPr>
        <a:xfrm>
          <a:off x="49149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118110</xdr:rowOff>
    </xdr:from>
    <xdr:to>
      <xdr:col>5</xdr:col>
      <xdr:colOff>600075</xdr:colOff>
      <xdr:row>36</xdr:row>
      <xdr:rowOff>48260</xdr:rowOff>
    </xdr:to>
    <xdr:sp macro="" textlink="">
      <xdr:nvSpPr>
        <xdr:cNvPr id="87" name="円/楕円 86"/>
        <xdr:cNvSpPr/>
      </xdr:nvSpPr>
      <xdr:spPr>
        <a:xfrm>
          <a:off x="3937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58437</xdr:rowOff>
    </xdr:from>
    <xdr:ext cx="736600" cy="259045"/>
    <xdr:sp macro="" textlink="">
      <xdr:nvSpPr>
        <xdr:cNvPr id="88" name="テキスト ボックス 87"/>
        <xdr:cNvSpPr txBox="1"/>
      </xdr:nvSpPr>
      <xdr:spPr>
        <a:xfrm>
          <a:off x="3606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80010</xdr:rowOff>
    </xdr:from>
    <xdr:to>
      <xdr:col>4</xdr:col>
      <xdr:colOff>396875</xdr:colOff>
      <xdr:row>36</xdr:row>
      <xdr:rowOff>10160</xdr:rowOff>
    </xdr:to>
    <xdr:sp macro="" textlink="">
      <xdr:nvSpPr>
        <xdr:cNvPr id="89" name="円/楕円 88"/>
        <xdr:cNvSpPr/>
      </xdr:nvSpPr>
      <xdr:spPr>
        <a:xfrm>
          <a:off x="3048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20337</xdr:rowOff>
    </xdr:from>
    <xdr:ext cx="762000" cy="259045"/>
    <xdr:sp macro="" textlink="">
      <xdr:nvSpPr>
        <xdr:cNvPr id="90" name="テキスト ボックス 89"/>
        <xdr:cNvSpPr txBox="1"/>
      </xdr:nvSpPr>
      <xdr:spPr>
        <a:xfrm>
          <a:off x="2717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7620</xdr:rowOff>
    </xdr:from>
    <xdr:to>
      <xdr:col>3</xdr:col>
      <xdr:colOff>193675</xdr:colOff>
      <xdr:row>36</xdr:row>
      <xdr:rowOff>109220</xdr:rowOff>
    </xdr:to>
    <xdr:sp macro="" textlink="">
      <xdr:nvSpPr>
        <xdr:cNvPr id="91" name="円/楕円 90"/>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119397</xdr:rowOff>
    </xdr:from>
    <xdr:ext cx="762000" cy="259045"/>
    <xdr:sp macro="" textlink="">
      <xdr:nvSpPr>
        <xdr:cNvPr id="92" name="テキスト ボックス 91"/>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83820</xdr:rowOff>
    </xdr:from>
    <xdr:to>
      <xdr:col>1</xdr:col>
      <xdr:colOff>676275</xdr:colOff>
      <xdr:row>37</xdr:row>
      <xdr:rowOff>13970</xdr:rowOff>
    </xdr:to>
    <xdr:sp macro="" textlink="">
      <xdr:nvSpPr>
        <xdr:cNvPr id="93" name="円/楕円 92"/>
        <xdr:cNvSpPr/>
      </xdr:nvSpPr>
      <xdr:spPr>
        <a:xfrm>
          <a:off x="1270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24147</xdr:rowOff>
    </xdr:from>
    <xdr:ext cx="762000" cy="259045"/>
    <xdr:sp macro="" textlink="">
      <xdr:nvSpPr>
        <xdr:cNvPr id="94" name="テキスト ボックス 93"/>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学校の規模適正化等により、施設数が減少したものの、</a:t>
          </a:r>
          <a:r>
            <a:rPr lang="ja-JP" altLang="ja-JP" sz="1100" b="0" i="0" baseline="0">
              <a:solidFill>
                <a:schemeClr val="dk1"/>
              </a:solidFill>
              <a:effectLst/>
              <a:latin typeface="+mn-lt"/>
              <a:ea typeface="+mn-ea"/>
              <a:cs typeface="+mn-cs"/>
            </a:rPr>
            <a:t>正職員の採用抑制の代替措置として、</a:t>
          </a:r>
          <a:r>
            <a:rPr lang="ja-JP" altLang="en-US" sz="1100" b="0" i="0" baseline="0">
              <a:solidFill>
                <a:schemeClr val="dk1"/>
              </a:solidFill>
              <a:effectLst/>
              <a:latin typeface="+mn-lt"/>
              <a:ea typeface="+mn-ea"/>
              <a:cs typeface="+mn-cs"/>
            </a:rPr>
            <a:t>各種業務（</a:t>
          </a:r>
          <a:r>
            <a:rPr lang="ja-JP" altLang="ja-JP" sz="1100" b="0" i="0" baseline="0">
              <a:solidFill>
                <a:schemeClr val="dk1"/>
              </a:solidFill>
              <a:effectLst/>
              <a:latin typeface="+mn-lt"/>
              <a:ea typeface="+mn-ea"/>
              <a:cs typeface="+mn-cs"/>
            </a:rPr>
            <a:t>給食センター業務</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の民営化を行ったことから、物件費</a:t>
          </a:r>
          <a:r>
            <a:rPr lang="ja-JP" altLang="en-US" sz="1100" b="0" i="0" baseline="0">
              <a:solidFill>
                <a:schemeClr val="dk1"/>
              </a:solidFill>
              <a:effectLst/>
              <a:latin typeface="+mn-lt"/>
              <a:ea typeface="+mn-ea"/>
              <a:cs typeface="+mn-cs"/>
            </a:rPr>
            <a:t>は横ばいの</a:t>
          </a:r>
          <a:r>
            <a:rPr lang="ja-JP" altLang="ja-JP" sz="1100" b="0" i="0" baseline="0">
              <a:solidFill>
                <a:schemeClr val="dk1"/>
              </a:solidFill>
              <a:effectLst/>
              <a:latin typeface="+mn-lt"/>
              <a:ea typeface="+mn-ea"/>
              <a:cs typeface="+mn-cs"/>
            </a:rPr>
            <a:t>状況にある。</a:t>
          </a:r>
          <a:endParaRPr lang="ja-JP" altLang="ja-JP" sz="1400">
            <a:effectLst/>
          </a:endParaRPr>
        </a:p>
        <a:p>
          <a:pPr rtl="0"/>
          <a:r>
            <a:rPr lang="ja-JP" altLang="ja-JP" sz="1100" b="0" i="0" baseline="0">
              <a:solidFill>
                <a:schemeClr val="dk1"/>
              </a:solidFill>
              <a:effectLst/>
              <a:latin typeface="+mn-lt"/>
              <a:ea typeface="+mn-ea"/>
              <a:cs typeface="+mn-cs"/>
            </a:rPr>
            <a:t>　今後は、施設に係るものについて</a:t>
          </a:r>
          <a:r>
            <a:rPr lang="ja-JP" altLang="ja-JP" sz="1100" b="0" i="0" baseline="0">
              <a:solidFill>
                <a:schemeClr val="dk1"/>
              </a:solidFill>
              <a:effectLst/>
              <a:latin typeface="+mn-ea"/>
              <a:ea typeface="+mn-ea"/>
              <a:cs typeface="+mn-cs"/>
            </a:rPr>
            <a:t>は、</a:t>
          </a:r>
          <a:r>
            <a:rPr lang="en-US" altLang="ja-JP" sz="1100" b="0" i="0" baseline="0">
              <a:solidFill>
                <a:schemeClr val="dk1"/>
              </a:solidFill>
              <a:effectLst/>
              <a:latin typeface="+mn-ea"/>
              <a:ea typeface="+mn-ea"/>
              <a:cs typeface="+mn-cs"/>
            </a:rPr>
            <a:t>H29.3</a:t>
          </a:r>
          <a:r>
            <a:rPr lang="ja-JP" altLang="en-US" sz="1100" b="0" i="0" baseline="0">
              <a:solidFill>
                <a:schemeClr val="dk1"/>
              </a:solidFill>
              <a:effectLst/>
              <a:latin typeface="+mn-ea"/>
              <a:ea typeface="+mn-ea"/>
              <a:cs typeface="+mn-cs"/>
            </a:rPr>
            <a:t>月策定の</a:t>
          </a:r>
          <a:r>
            <a:rPr lang="ja-JP" altLang="en-US" sz="1100" b="0" i="0" baseline="0">
              <a:solidFill>
                <a:schemeClr val="dk1"/>
              </a:solidFill>
              <a:effectLst/>
              <a:latin typeface="+mn-lt"/>
              <a:ea typeface="+mn-ea"/>
              <a:cs typeface="+mn-cs"/>
            </a:rPr>
            <a:t>公共施設等総合管理計画</a:t>
          </a:r>
          <a:r>
            <a:rPr lang="ja-JP" altLang="ja-JP" sz="1100" b="0" i="0" baseline="0">
              <a:solidFill>
                <a:schemeClr val="dk1"/>
              </a:solidFill>
              <a:effectLst/>
              <a:latin typeface="+mn-lt"/>
              <a:ea typeface="+mn-ea"/>
              <a:cs typeface="+mn-cs"/>
            </a:rPr>
            <a:t>に基づ</a:t>
          </a:r>
          <a:r>
            <a:rPr lang="ja-JP" altLang="en-US" sz="1100" b="0" i="0" baseline="0">
              <a:solidFill>
                <a:schemeClr val="dk1"/>
              </a:solidFill>
              <a:effectLst/>
              <a:latin typeface="+mn-lt"/>
              <a:ea typeface="+mn-ea"/>
              <a:cs typeface="+mn-cs"/>
            </a:rPr>
            <a:t>き、遊休施設の</a:t>
          </a:r>
          <a:r>
            <a:rPr lang="ja-JP" altLang="ja-JP" sz="1100" b="0" i="0" baseline="0">
              <a:solidFill>
                <a:schemeClr val="dk1"/>
              </a:solidFill>
              <a:effectLst/>
              <a:latin typeface="+mn-lt"/>
              <a:ea typeface="+mn-ea"/>
              <a:cs typeface="+mn-cs"/>
            </a:rPr>
            <a:t>民間譲渡等を推進すると同時に、省エネ、節電対策による光熱水費の抑制等により管理コストの縮減に努める。また、公用車の適正配置や最小限の臨時職員任用、電子化を推進した印刷・消耗品費の削減など、あらゆる消費的経費の縮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76200</xdr:rowOff>
    </xdr:from>
    <xdr:to>
      <xdr:col>24</xdr:col>
      <xdr:colOff>31750</xdr:colOff>
      <xdr:row>20</xdr:row>
      <xdr:rowOff>152400</xdr:rowOff>
    </xdr:to>
    <xdr:cxnSp macro="">
      <xdr:nvCxnSpPr>
        <xdr:cNvPr id="122" name="直線コネクタ 121"/>
        <xdr:cNvCxnSpPr/>
      </xdr:nvCxnSpPr>
      <xdr:spPr>
        <a:xfrm flipV="1">
          <a:off x="16510000" y="2133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124477</xdr:rowOff>
    </xdr:from>
    <xdr:ext cx="762000" cy="259045"/>
    <xdr:sp macro="" textlink="">
      <xdr:nvSpPr>
        <xdr:cNvPr id="123" name="物件費最小値テキスト"/>
        <xdr:cNvSpPr txBox="1"/>
      </xdr:nvSpPr>
      <xdr:spPr>
        <a:xfrm>
          <a:off x="165989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20</xdr:row>
      <xdr:rowOff>152400</xdr:rowOff>
    </xdr:from>
    <xdr:to>
      <xdr:col>24</xdr:col>
      <xdr:colOff>120650</xdr:colOff>
      <xdr:row>20</xdr:row>
      <xdr:rowOff>152400</xdr:rowOff>
    </xdr:to>
    <xdr:cxnSp macro="">
      <xdr:nvCxnSpPr>
        <xdr:cNvPr id="124" name="直線コネクタ 123"/>
        <xdr:cNvCxnSpPr/>
      </xdr:nvCxnSpPr>
      <xdr:spPr>
        <a:xfrm>
          <a:off x="16421100" y="358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162577</xdr:rowOff>
    </xdr:from>
    <xdr:ext cx="762000" cy="259045"/>
    <xdr:sp macro="" textlink="">
      <xdr:nvSpPr>
        <xdr:cNvPr id="125" name="物件費最大値テキスト"/>
        <xdr:cNvSpPr txBox="1"/>
      </xdr:nvSpPr>
      <xdr:spPr>
        <a:xfrm>
          <a:off x="16598900" y="18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12</xdr:row>
      <xdr:rowOff>76200</xdr:rowOff>
    </xdr:from>
    <xdr:to>
      <xdr:col>24</xdr:col>
      <xdr:colOff>120650</xdr:colOff>
      <xdr:row>12</xdr:row>
      <xdr:rowOff>76200</xdr:rowOff>
    </xdr:to>
    <xdr:cxnSp macro="">
      <xdr:nvCxnSpPr>
        <xdr:cNvPr id="126" name="直線コネクタ 125"/>
        <xdr:cNvCxnSpPr/>
      </xdr:nvCxnSpPr>
      <xdr:spPr>
        <a:xfrm>
          <a:off x="16421100" y="21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158750</xdr:rowOff>
    </xdr:from>
    <xdr:to>
      <xdr:col>24</xdr:col>
      <xdr:colOff>31750</xdr:colOff>
      <xdr:row>16</xdr:row>
      <xdr:rowOff>0</xdr:rowOff>
    </xdr:to>
    <xdr:cxnSp macro="">
      <xdr:nvCxnSpPr>
        <xdr:cNvPr id="127" name="直線コネクタ 126"/>
        <xdr:cNvCxnSpPr/>
      </xdr:nvCxnSpPr>
      <xdr:spPr>
        <a:xfrm>
          <a:off x="15671800" y="2730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143527</xdr:rowOff>
    </xdr:from>
    <xdr:ext cx="762000" cy="259045"/>
    <xdr:sp macro="" textlink="">
      <xdr:nvSpPr>
        <xdr:cNvPr id="128" name="物件費平均値テキスト"/>
        <xdr:cNvSpPr txBox="1"/>
      </xdr:nvSpPr>
      <xdr:spPr>
        <a:xfrm>
          <a:off x="16598900" y="271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0</xdr:rowOff>
    </xdr:from>
    <xdr:to>
      <xdr:col>24</xdr:col>
      <xdr:colOff>82550</xdr:colOff>
      <xdr:row>16</xdr:row>
      <xdr:rowOff>101600</xdr:rowOff>
    </xdr:to>
    <xdr:sp macro="" textlink="">
      <xdr:nvSpPr>
        <xdr:cNvPr id="129" name="フローチャート : 判断 128"/>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133350</xdr:rowOff>
    </xdr:from>
    <xdr:to>
      <xdr:col>22</xdr:col>
      <xdr:colOff>565150</xdr:colOff>
      <xdr:row>15</xdr:row>
      <xdr:rowOff>158750</xdr:rowOff>
    </xdr:to>
    <xdr:cxnSp macro="">
      <xdr:nvCxnSpPr>
        <xdr:cNvPr id="130" name="直線コネクタ 129"/>
        <xdr:cNvCxnSpPr/>
      </xdr:nvCxnSpPr>
      <xdr:spPr>
        <a:xfrm>
          <a:off x="14782800" y="2705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139700</xdr:rowOff>
    </xdr:from>
    <xdr:to>
      <xdr:col>22</xdr:col>
      <xdr:colOff>615950</xdr:colOff>
      <xdr:row>17</xdr:row>
      <xdr:rowOff>69850</xdr:rowOff>
    </xdr:to>
    <xdr:sp macro="" textlink="">
      <xdr:nvSpPr>
        <xdr:cNvPr id="131" name="フローチャート : 判断 130"/>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54627</xdr:rowOff>
    </xdr:from>
    <xdr:ext cx="736600" cy="259045"/>
    <xdr:sp macro="" textlink="">
      <xdr:nvSpPr>
        <xdr:cNvPr id="132" name="テキスト ボックス 131"/>
        <xdr:cNvSpPr txBox="1"/>
      </xdr:nvSpPr>
      <xdr:spPr>
        <a:xfrm>
          <a:off x="15290800" y="296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133350</xdr:rowOff>
    </xdr:from>
    <xdr:to>
      <xdr:col>21</xdr:col>
      <xdr:colOff>361950</xdr:colOff>
      <xdr:row>15</xdr:row>
      <xdr:rowOff>146050</xdr:rowOff>
    </xdr:to>
    <xdr:cxnSp macro="">
      <xdr:nvCxnSpPr>
        <xdr:cNvPr id="133" name="直線コネクタ 132"/>
        <xdr:cNvCxnSpPr/>
      </xdr:nvCxnSpPr>
      <xdr:spPr>
        <a:xfrm flipV="1">
          <a:off x="13893800" y="2705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50800</xdr:rowOff>
    </xdr:from>
    <xdr:to>
      <xdr:col>21</xdr:col>
      <xdr:colOff>412750</xdr:colOff>
      <xdr:row>16</xdr:row>
      <xdr:rowOff>152400</xdr:rowOff>
    </xdr:to>
    <xdr:sp macro="" textlink="">
      <xdr:nvSpPr>
        <xdr:cNvPr id="134" name="フローチャート : 判断 133"/>
        <xdr:cNvSpPr/>
      </xdr:nvSpPr>
      <xdr:spPr>
        <a:xfrm>
          <a:off x="14732000" y="279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137177</xdr:rowOff>
    </xdr:from>
    <xdr:ext cx="762000" cy="259045"/>
    <xdr:sp macro="" textlink="">
      <xdr:nvSpPr>
        <xdr:cNvPr id="135" name="テキスト ボックス 134"/>
        <xdr:cNvSpPr txBox="1"/>
      </xdr:nvSpPr>
      <xdr:spPr>
        <a:xfrm>
          <a:off x="14401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31750</xdr:rowOff>
    </xdr:from>
    <xdr:to>
      <xdr:col>20</xdr:col>
      <xdr:colOff>158750</xdr:colOff>
      <xdr:row>15</xdr:row>
      <xdr:rowOff>146050</xdr:rowOff>
    </xdr:to>
    <xdr:cxnSp macro="">
      <xdr:nvCxnSpPr>
        <xdr:cNvPr id="136" name="直線コネクタ 135"/>
        <xdr:cNvCxnSpPr/>
      </xdr:nvCxnSpPr>
      <xdr:spPr>
        <a:xfrm>
          <a:off x="13004800" y="2603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7" name="フローチャート : 判断 136"/>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38" name="テキスト ボックス 137"/>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39" name="フローチャート : 判断 138"/>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48277</xdr:rowOff>
    </xdr:from>
    <xdr:ext cx="762000" cy="259045"/>
    <xdr:sp macro="" textlink="">
      <xdr:nvSpPr>
        <xdr:cNvPr id="140" name="テキスト ボックス 139"/>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120650</xdr:rowOff>
    </xdr:from>
    <xdr:to>
      <xdr:col>24</xdr:col>
      <xdr:colOff>82550</xdr:colOff>
      <xdr:row>16</xdr:row>
      <xdr:rowOff>50800</xdr:rowOff>
    </xdr:to>
    <xdr:sp macro="" textlink="">
      <xdr:nvSpPr>
        <xdr:cNvPr id="146" name="円/楕円 145"/>
        <xdr:cNvSpPr/>
      </xdr:nvSpPr>
      <xdr:spPr>
        <a:xfrm>
          <a:off x="164592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137177</xdr:rowOff>
    </xdr:from>
    <xdr:ext cx="762000" cy="259045"/>
    <xdr:sp macro="" textlink="">
      <xdr:nvSpPr>
        <xdr:cNvPr id="147" name="物件費該当値テキスト"/>
        <xdr:cNvSpPr txBox="1"/>
      </xdr:nvSpPr>
      <xdr:spPr>
        <a:xfrm>
          <a:off x="165989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107950</xdr:rowOff>
    </xdr:from>
    <xdr:to>
      <xdr:col>22</xdr:col>
      <xdr:colOff>615950</xdr:colOff>
      <xdr:row>16</xdr:row>
      <xdr:rowOff>38100</xdr:rowOff>
    </xdr:to>
    <xdr:sp macro="" textlink="">
      <xdr:nvSpPr>
        <xdr:cNvPr id="148" name="円/楕円 147"/>
        <xdr:cNvSpPr/>
      </xdr:nvSpPr>
      <xdr:spPr>
        <a:xfrm>
          <a:off x="156210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48277</xdr:rowOff>
    </xdr:from>
    <xdr:ext cx="736600" cy="259045"/>
    <xdr:sp macro="" textlink="">
      <xdr:nvSpPr>
        <xdr:cNvPr id="149" name="テキスト ボックス 148"/>
        <xdr:cNvSpPr txBox="1"/>
      </xdr:nvSpPr>
      <xdr:spPr>
        <a:xfrm>
          <a:off x="15290800" y="244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82550</xdr:rowOff>
    </xdr:from>
    <xdr:to>
      <xdr:col>21</xdr:col>
      <xdr:colOff>412750</xdr:colOff>
      <xdr:row>16</xdr:row>
      <xdr:rowOff>12700</xdr:rowOff>
    </xdr:to>
    <xdr:sp macro="" textlink="">
      <xdr:nvSpPr>
        <xdr:cNvPr id="150" name="円/楕円 149"/>
        <xdr:cNvSpPr/>
      </xdr:nvSpPr>
      <xdr:spPr>
        <a:xfrm>
          <a:off x="14732000" y="26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22877</xdr:rowOff>
    </xdr:from>
    <xdr:ext cx="762000" cy="259045"/>
    <xdr:sp macro="" textlink="">
      <xdr:nvSpPr>
        <xdr:cNvPr id="151" name="テキスト ボックス 150"/>
        <xdr:cNvSpPr txBox="1"/>
      </xdr:nvSpPr>
      <xdr:spPr>
        <a:xfrm>
          <a:off x="144018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95250</xdr:rowOff>
    </xdr:from>
    <xdr:to>
      <xdr:col>20</xdr:col>
      <xdr:colOff>209550</xdr:colOff>
      <xdr:row>16</xdr:row>
      <xdr:rowOff>25400</xdr:rowOff>
    </xdr:to>
    <xdr:sp macro="" textlink="">
      <xdr:nvSpPr>
        <xdr:cNvPr id="152" name="円/楕円 151"/>
        <xdr:cNvSpPr/>
      </xdr:nvSpPr>
      <xdr:spPr>
        <a:xfrm>
          <a:off x="13843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35577</xdr:rowOff>
    </xdr:from>
    <xdr:ext cx="762000" cy="259045"/>
    <xdr:sp macro="" textlink="">
      <xdr:nvSpPr>
        <xdr:cNvPr id="153" name="テキスト ボックス 152"/>
        <xdr:cNvSpPr txBox="1"/>
      </xdr:nvSpPr>
      <xdr:spPr>
        <a:xfrm>
          <a:off x="13512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152400</xdr:rowOff>
    </xdr:from>
    <xdr:to>
      <xdr:col>19</xdr:col>
      <xdr:colOff>6350</xdr:colOff>
      <xdr:row>15</xdr:row>
      <xdr:rowOff>82550</xdr:rowOff>
    </xdr:to>
    <xdr:sp macro="" textlink="">
      <xdr:nvSpPr>
        <xdr:cNvPr id="154" name="円/楕円 153"/>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92727</xdr:rowOff>
    </xdr:from>
    <xdr:ext cx="762000" cy="259045"/>
    <xdr:sp macro="" textlink="">
      <xdr:nvSpPr>
        <xdr:cNvPr id="155" name="テキスト ボックス 154"/>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全国平</a:t>
          </a:r>
          <a:r>
            <a:rPr lang="ja-JP" altLang="ja-JP" sz="1100" b="0" i="0" baseline="0">
              <a:solidFill>
                <a:schemeClr val="dk1"/>
              </a:solidFill>
              <a:effectLst/>
              <a:latin typeface="+mn-ea"/>
              <a:ea typeface="+mn-ea"/>
              <a:cs typeface="+mn-cs"/>
            </a:rPr>
            <a:t>均を上回る高齢化率（</a:t>
          </a:r>
          <a:r>
            <a:rPr lang="en-US" altLang="ja-JP" sz="1100" b="0" i="0" baseline="0">
              <a:solidFill>
                <a:schemeClr val="dk1"/>
              </a:solidFill>
              <a:effectLst/>
              <a:latin typeface="+mn-ea"/>
              <a:ea typeface="+mn-ea"/>
              <a:cs typeface="+mn-cs"/>
            </a:rPr>
            <a:t>H28.1.1</a:t>
          </a:r>
          <a:r>
            <a:rPr lang="ja-JP" altLang="en-US" sz="1100" b="0" i="0" baseline="0">
              <a:solidFill>
                <a:schemeClr val="dk1"/>
              </a:solidFill>
              <a:effectLst/>
              <a:latin typeface="+mn-ea"/>
              <a:ea typeface="+mn-ea"/>
              <a:cs typeface="+mn-cs"/>
            </a:rPr>
            <a:t>現在</a:t>
          </a:r>
          <a:r>
            <a:rPr lang="ja-JP" altLang="ja-JP" sz="1100" b="0" i="0" baseline="0">
              <a:solidFill>
                <a:schemeClr val="dk1"/>
              </a:solidFill>
              <a:effectLst/>
              <a:latin typeface="+mn-ea"/>
              <a:ea typeface="+mn-ea"/>
              <a:cs typeface="+mn-cs"/>
            </a:rPr>
            <a:t>：</a:t>
          </a:r>
          <a:r>
            <a:rPr lang="en-US" altLang="ja-JP" sz="1100" b="0" i="0" baseline="0">
              <a:solidFill>
                <a:sysClr val="windowText" lastClr="000000"/>
              </a:solidFill>
              <a:effectLst/>
              <a:latin typeface="+mn-ea"/>
              <a:ea typeface="+mn-ea"/>
              <a:cs typeface="+mn-cs"/>
            </a:rPr>
            <a:t>33.9</a:t>
          </a:r>
          <a:r>
            <a:rPr lang="ja-JP" altLang="ja-JP" sz="1100" b="0" i="0" baseline="0">
              <a:solidFill>
                <a:sysClr val="windowText" lastClr="000000"/>
              </a:solidFill>
              <a:effectLst/>
              <a:latin typeface="+mn-ea"/>
              <a:ea typeface="+mn-ea"/>
              <a:cs typeface="+mn-cs"/>
            </a:rPr>
            <a:t>％）に</a:t>
          </a:r>
          <a:r>
            <a:rPr lang="ja-JP" altLang="ja-JP" sz="1100" b="0" i="0" baseline="0">
              <a:solidFill>
                <a:schemeClr val="dk1"/>
              </a:solidFill>
              <a:effectLst/>
              <a:latin typeface="+mn-ea"/>
              <a:ea typeface="+mn-ea"/>
              <a:cs typeface="+mn-cs"/>
            </a:rPr>
            <a:t>加え、子ども医療費助成事業の対象者拡充</a:t>
          </a:r>
          <a:r>
            <a:rPr lang="ja-JP" altLang="en-US" sz="1100" b="0" i="0" baseline="0">
              <a:solidFill>
                <a:schemeClr val="dk1"/>
              </a:solidFill>
              <a:effectLst/>
              <a:latin typeface="+mn-ea"/>
              <a:ea typeface="+mn-ea"/>
              <a:cs typeface="+mn-cs"/>
            </a:rPr>
            <a:t>、障害児通所等給付費の急増</a:t>
          </a:r>
          <a:r>
            <a:rPr lang="ja-JP" altLang="ja-JP" sz="1100" b="0" i="0" baseline="0">
              <a:solidFill>
                <a:schemeClr val="dk1"/>
              </a:solidFill>
              <a:effectLst/>
              <a:latin typeface="+mn-ea"/>
              <a:ea typeface="+mn-ea"/>
              <a:cs typeface="+mn-cs"/>
            </a:rPr>
            <a:t>等により、社会保障関係経費は増加傾向にある。</a:t>
          </a:r>
          <a:endParaRPr lang="ja-JP" altLang="ja-JP" sz="1400">
            <a:effectLst/>
            <a:latin typeface="+mn-ea"/>
            <a:ea typeface="+mn-ea"/>
          </a:endParaRPr>
        </a:p>
        <a:p>
          <a:pPr rtl="0"/>
          <a:r>
            <a:rPr lang="ja-JP" altLang="ja-JP" sz="1100" b="0" i="0" baseline="0">
              <a:solidFill>
                <a:schemeClr val="dk1"/>
              </a:solidFill>
              <a:effectLst/>
              <a:latin typeface="+mn-ea"/>
              <a:ea typeface="+mn-ea"/>
              <a:cs typeface="+mn-cs"/>
            </a:rPr>
            <a:t>　各種給付や助成に係る対象者、支給基準、単価など、法令や措置基準に基づいた適正な支給に努めるとともに、増加の根本的解決につながる市民所得の向上、保健指導等による包括的、継続的な疾病予防策を講じ、扶助費増加の抑制を図る。</a:t>
          </a:r>
          <a:endParaRPr lang="ja-JP" altLang="ja-JP" sz="1400">
            <a:effectLst/>
            <a:latin typeface="+mn-ea"/>
            <a:ea typeface="+mn-ea"/>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23585</xdr:rowOff>
    </xdr:from>
    <xdr:to>
      <xdr:col>7</xdr:col>
      <xdr:colOff>15875</xdr:colOff>
      <xdr:row>60</xdr:row>
      <xdr:rowOff>165100</xdr:rowOff>
    </xdr:to>
    <xdr:cxnSp macro="">
      <xdr:nvCxnSpPr>
        <xdr:cNvPr id="185" name="直線コネクタ 184"/>
        <xdr:cNvCxnSpPr/>
      </xdr:nvCxnSpPr>
      <xdr:spPr>
        <a:xfrm flipV="1">
          <a:off x="4826000" y="8938985"/>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6"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7" name="直線コネクタ 186"/>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109962</xdr:rowOff>
    </xdr:from>
    <xdr:ext cx="762000" cy="259045"/>
    <xdr:sp macro="" textlink="">
      <xdr:nvSpPr>
        <xdr:cNvPr id="188" name="扶助費最大値テキスト"/>
        <xdr:cNvSpPr txBox="1"/>
      </xdr:nvSpPr>
      <xdr:spPr>
        <a:xfrm>
          <a:off x="4914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52</xdr:row>
      <xdr:rowOff>23585</xdr:rowOff>
    </xdr:from>
    <xdr:to>
      <xdr:col>7</xdr:col>
      <xdr:colOff>104775</xdr:colOff>
      <xdr:row>52</xdr:row>
      <xdr:rowOff>23585</xdr:rowOff>
    </xdr:to>
    <xdr:cxnSp macro="">
      <xdr:nvCxnSpPr>
        <xdr:cNvPr id="189" name="直線コネクタ 188"/>
        <xdr:cNvCxnSpPr/>
      </xdr:nvCxnSpPr>
      <xdr:spPr>
        <a:xfrm>
          <a:off x="4737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31750</xdr:rowOff>
    </xdr:from>
    <xdr:to>
      <xdr:col>7</xdr:col>
      <xdr:colOff>15875</xdr:colOff>
      <xdr:row>55</xdr:row>
      <xdr:rowOff>86178</xdr:rowOff>
    </xdr:to>
    <xdr:cxnSp macro="">
      <xdr:nvCxnSpPr>
        <xdr:cNvPr id="190" name="直線コネクタ 189"/>
        <xdr:cNvCxnSpPr/>
      </xdr:nvCxnSpPr>
      <xdr:spPr>
        <a:xfrm>
          <a:off x="3987800" y="9461500"/>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136270</xdr:rowOff>
    </xdr:from>
    <xdr:ext cx="762000" cy="259045"/>
    <xdr:sp macro="" textlink="">
      <xdr:nvSpPr>
        <xdr:cNvPr id="191" name="扶助費平均値テキスト"/>
        <xdr:cNvSpPr txBox="1"/>
      </xdr:nvSpPr>
      <xdr:spPr>
        <a:xfrm>
          <a:off x="4914900" y="922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119743</xdr:rowOff>
    </xdr:from>
    <xdr:to>
      <xdr:col>7</xdr:col>
      <xdr:colOff>66675</xdr:colOff>
      <xdr:row>55</xdr:row>
      <xdr:rowOff>49893</xdr:rowOff>
    </xdr:to>
    <xdr:sp macro="" textlink="">
      <xdr:nvSpPr>
        <xdr:cNvPr id="192" name="フローチャート : 判断 191"/>
        <xdr:cNvSpPr/>
      </xdr:nvSpPr>
      <xdr:spPr>
        <a:xfrm>
          <a:off x="47752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159657</xdr:rowOff>
    </xdr:from>
    <xdr:to>
      <xdr:col>5</xdr:col>
      <xdr:colOff>549275</xdr:colOff>
      <xdr:row>55</xdr:row>
      <xdr:rowOff>31750</xdr:rowOff>
    </xdr:to>
    <xdr:cxnSp macro="">
      <xdr:nvCxnSpPr>
        <xdr:cNvPr id="193" name="直線コネクタ 192"/>
        <xdr:cNvCxnSpPr/>
      </xdr:nvCxnSpPr>
      <xdr:spPr>
        <a:xfrm>
          <a:off x="3098800" y="94179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163285</xdr:rowOff>
    </xdr:from>
    <xdr:to>
      <xdr:col>5</xdr:col>
      <xdr:colOff>600075</xdr:colOff>
      <xdr:row>55</xdr:row>
      <xdr:rowOff>93435</xdr:rowOff>
    </xdr:to>
    <xdr:sp macro="" textlink="">
      <xdr:nvSpPr>
        <xdr:cNvPr id="194" name="フローチャート : 判断 193"/>
        <xdr:cNvSpPr/>
      </xdr:nvSpPr>
      <xdr:spPr>
        <a:xfrm>
          <a:off x="3937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78212</xdr:rowOff>
    </xdr:from>
    <xdr:ext cx="736600" cy="259045"/>
    <xdr:sp macro="" textlink="">
      <xdr:nvSpPr>
        <xdr:cNvPr id="195" name="テキスト ボックス 194"/>
        <xdr:cNvSpPr txBox="1"/>
      </xdr:nvSpPr>
      <xdr:spPr>
        <a:xfrm>
          <a:off x="3606800" y="9507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159657</xdr:rowOff>
    </xdr:from>
    <xdr:to>
      <xdr:col>4</xdr:col>
      <xdr:colOff>346075</xdr:colOff>
      <xdr:row>54</xdr:row>
      <xdr:rowOff>159657</xdr:rowOff>
    </xdr:to>
    <xdr:cxnSp macro="">
      <xdr:nvCxnSpPr>
        <xdr:cNvPr id="196" name="直線コネクタ 195"/>
        <xdr:cNvCxnSpPr/>
      </xdr:nvCxnSpPr>
      <xdr:spPr>
        <a:xfrm>
          <a:off x="2209800" y="9417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119743</xdr:rowOff>
    </xdr:from>
    <xdr:to>
      <xdr:col>4</xdr:col>
      <xdr:colOff>396875</xdr:colOff>
      <xdr:row>55</xdr:row>
      <xdr:rowOff>49893</xdr:rowOff>
    </xdr:to>
    <xdr:sp macro="" textlink="">
      <xdr:nvSpPr>
        <xdr:cNvPr id="197" name="フローチャート : 判断 196"/>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34670</xdr:rowOff>
    </xdr:from>
    <xdr:ext cx="762000" cy="259045"/>
    <xdr:sp macro="" textlink="">
      <xdr:nvSpPr>
        <xdr:cNvPr id="198" name="テキスト ボックス 197"/>
        <xdr:cNvSpPr txBox="1"/>
      </xdr:nvSpPr>
      <xdr:spPr>
        <a:xfrm>
          <a:off x="2717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83457</xdr:rowOff>
    </xdr:from>
    <xdr:to>
      <xdr:col>3</xdr:col>
      <xdr:colOff>142875</xdr:colOff>
      <xdr:row>54</xdr:row>
      <xdr:rowOff>159657</xdr:rowOff>
    </xdr:to>
    <xdr:cxnSp macro="">
      <xdr:nvCxnSpPr>
        <xdr:cNvPr id="199" name="直線コネクタ 198"/>
        <xdr:cNvCxnSpPr/>
      </xdr:nvCxnSpPr>
      <xdr:spPr>
        <a:xfrm>
          <a:off x="1320800" y="93417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97972</xdr:rowOff>
    </xdr:from>
    <xdr:to>
      <xdr:col>3</xdr:col>
      <xdr:colOff>193675</xdr:colOff>
      <xdr:row>55</xdr:row>
      <xdr:rowOff>28122</xdr:rowOff>
    </xdr:to>
    <xdr:sp macro="" textlink="">
      <xdr:nvSpPr>
        <xdr:cNvPr id="200" name="フローチャート : 判断 199"/>
        <xdr:cNvSpPr/>
      </xdr:nvSpPr>
      <xdr:spPr>
        <a:xfrm>
          <a:off x="2159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38299</xdr:rowOff>
    </xdr:from>
    <xdr:ext cx="762000" cy="259045"/>
    <xdr:sp macro="" textlink="">
      <xdr:nvSpPr>
        <xdr:cNvPr id="201" name="テキスト ボックス 200"/>
        <xdr:cNvSpPr txBox="1"/>
      </xdr:nvSpPr>
      <xdr:spPr>
        <a:xfrm>
          <a:off x="1828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02" name="フローチャート : 判断 201"/>
        <xdr:cNvSpPr/>
      </xdr:nvSpPr>
      <xdr:spPr>
        <a:xfrm>
          <a:off x="1270000" y="930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129920</xdr:rowOff>
    </xdr:from>
    <xdr:ext cx="762000" cy="259045"/>
    <xdr:sp macro="" textlink="">
      <xdr:nvSpPr>
        <xdr:cNvPr id="203" name="テキスト ボックス 202"/>
        <xdr:cNvSpPr txBox="1"/>
      </xdr:nvSpPr>
      <xdr:spPr>
        <a:xfrm>
          <a:off x="939800" y="938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35378</xdr:rowOff>
    </xdr:from>
    <xdr:to>
      <xdr:col>7</xdr:col>
      <xdr:colOff>66675</xdr:colOff>
      <xdr:row>55</xdr:row>
      <xdr:rowOff>136978</xdr:rowOff>
    </xdr:to>
    <xdr:sp macro="" textlink="">
      <xdr:nvSpPr>
        <xdr:cNvPr id="209" name="円/楕円 208"/>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7455</xdr:rowOff>
    </xdr:from>
    <xdr:ext cx="762000" cy="259045"/>
    <xdr:sp macro="" textlink="">
      <xdr:nvSpPr>
        <xdr:cNvPr id="210" name="扶助費該当値テキスト"/>
        <xdr:cNvSpPr txBox="1"/>
      </xdr:nvSpPr>
      <xdr:spPr>
        <a:xfrm>
          <a:off x="4914900" y="943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152400</xdr:rowOff>
    </xdr:from>
    <xdr:to>
      <xdr:col>5</xdr:col>
      <xdr:colOff>600075</xdr:colOff>
      <xdr:row>55</xdr:row>
      <xdr:rowOff>82550</xdr:rowOff>
    </xdr:to>
    <xdr:sp macro="" textlink="">
      <xdr:nvSpPr>
        <xdr:cNvPr id="211" name="円/楕円 210"/>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92727</xdr:rowOff>
    </xdr:from>
    <xdr:ext cx="736600" cy="259045"/>
    <xdr:sp macro="" textlink="">
      <xdr:nvSpPr>
        <xdr:cNvPr id="212" name="テキスト ボックス 211"/>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108857</xdr:rowOff>
    </xdr:from>
    <xdr:to>
      <xdr:col>4</xdr:col>
      <xdr:colOff>396875</xdr:colOff>
      <xdr:row>55</xdr:row>
      <xdr:rowOff>39007</xdr:rowOff>
    </xdr:to>
    <xdr:sp macro="" textlink="">
      <xdr:nvSpPr>
        <xdr:cNvPr id="213" name="円/楕円 212"/>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49184</xdr:rowOff>
    </xdr:from>
    <xdr:ext cx="762000" cy="259045"/>
    <xdr:sp macro="" textlink="">
      <xdr:nvSpPr>
        <xdr:cNvPr id="214" name="テキスト ボックス 213"/>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108857</xdr:rowOff>
    </xdr:from>
    <xdr:to>
      <xdr:col>3</xdr:col>
      <xdr:colOff>193675</xdr:colOff>
      <xdr:row>55</xdr:row>
      <xdr:rowOff>39007</xdr:rowOff>
    </xdr:to>
    <xdr:sp macro="" textlink="">
      <xdr:nvSpPr>
        <xdr:cNvPr id="215" name="円/楕円 214"/>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23784</xdr:rowOff>
    </xdr:from>
    <xdr:ext cx="762000" cy="259045"/>
    <xdr:sp macro="" textlink="">
      <xdr:nvSpPr>
        <xdr:cNvPr id="216" name="テキスト ボックス 215"/>
        <xdr:cNvSpPr txBox="1"/>
      </xdr:nvSpPr>
      <xdr:spPr>
        <a:xfrm>
          <a:off x="1828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32657</xdr:rowOff>
    </xdr:from>
    <xdr:to>
      <xdr:col>1</xdr:col>
      <xdr:colOff>676275</xdr:colOff>
      <xdr:row>54</xdr:row>
      <xdr:rowOff>134257</xdr:rowOff>
    </xdr:to>
    <xdr:sp macro="" textlink="">
      <xdr:nvSpPr>
        <xdr:cNvPr id="217" name="円/楕円 216"/>
        <xdr:cNvSpPr/>
      </xdr:nvSpPr>
      <xdr:spPr>
        <a:xfrm>
          <a:off x="1270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144434</xdr:rowOff>
    </xdr:from>
    <xdr:ext cx="762000" cy="259045"/>
    <xdr:sp macro="" textlink="">
      <xdr:nvSpPr>
        <xdr:cNvPr id="218" name="テキスト ボックス 217"/>
        <xdr:cNvSpPr txBox="1"/>
      </xdr:nvSpPr>
      <xdr:spPr>
        <a:xfrm>
          <a:off x="939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ea"/>
              <a:ea typeface="+mn-ea"/>
              <a:cs typeface="+mn-cs"/>
            </a:rPr>
            <a:t>維持補修費については、</a:t>
          </a:r>
          <a:r>
            <a:rPr lang="en-US" altLang="ja-JP" sz="1100" b="0" i="0" baseline="0">
              <a:solidFill>
                <a:schemeClr val="dk1"/>
              </a:solidFill>
              <a:effectLst/>
              <a:latin typeface="+mn-ea"/>
              <a:ea typeface="+mn-ea"/>
              <a:cs typeface="+mn-cs"/>
            </a:rPr>
            <a:t>H29.3</a:t>
          </a:r>
          <a:r>
            <a:rPr lang="ja-JP" altLang="en-US" sz="1100" b="0" i="0" baseline="0">
              <a:solidFill>
                <a:schemeClr val="dk1"/>
              </a:solidFill>
              <a:effectLst/>
              <a:latin typeface="+mn-ea"/>
              <a:ea typeface="+mn-ea"/>
              <a:cs typeface="+mn-cs"/>
            </a:rPr>
            <a:t>月に策定の公共施設等総合管理計画</a:t>
          </a:r>
          <a:r>
            <a:rPr lang="ja-JP" altLang="ja-JP" sz="1100" b="0" i="0" baseline="0">
              <a:solidFill>
                <a:schemeClr val="dk1"/>
              </a:solidFill>
              <a:effectLst/>
              <a:latin typeface="+mn-ea"/>
              <a:ea typeface="+mn-ea"/>
              <a:cs typeface="+mn-cs"/>
            </a:rPr>
            <a:t>を前提とした長期的改修計画を策定し補修費等の抑制を図る。</a:t>
          </a:r>
          <a:endParaRPr lang="ja-JP" altLang="ja-JP" sz="1400">
            <a:effectLst/>
            <a:latin typeface="+mn-ea"/>
            <a:ea typeface="+mn-ea"/>
          </a:endParaRPr>
        </a:p>
        <a:p>
          <a:pPr rtl="0"/>
          <a:r>
            <a:rPr lang="ja-JP" altLang="ja-JP" sz="1100" b="0" i="0" baseline="0">
              <a:solidFill>
                <a:schemeClr val="dk1"/>
              </a:solidFill>
              <a:effectLst/>
              <a:latin typeface="+mn-ea"/>
              <a:ea typeface="+mn-ea"/>
              <a:cs typeface="+mn-cs"/>
            </a:rPr>
            <a:t>　繰出金については、特別会計において、事業の縮減、延長、廃止等による事業費の削減、平準化により、一般会計と歩調を合わせた経営の健全化、効率化に努め、特別会計の自主性、自立性を高めながら経営基盤の強化を</a:t>
          </a:r>
          <a:r>
            <a:rPr lang="ja-JP" altLang="ja-JP" sz="1100" b="0" i="0" baseline="0">
              <a:solidFill>
                <a:schemeClr val="dk1"/>
              </a:solidFill>
              <a:effectLst/>
              <a:latin typeface="+mn-lt"/>
              <a:ea typeface="+mn-ea"/>
              <a:cs typeface="+mn-cs"/>
            </a:rPr>
            <a:t>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66040</xdr:rowOff>
    </xdr:from>
    <xdr:to>
      <xdr:col>24</xdr:col>
      <xdr:colOff>31750</xdr:colOff>
      <xdr:row>61</xdr:row>
      <xdr:rowOff>39370</xdr:rowOff>
    </xdr:to>
    <xdr:cxnSp macro="">
      <xdr:nvCxnSpPr>
        <xdr:cNvPr id="246" name="直線コネクタ 245"/>
        <xdr:cNvCxnSpPr/>
      </xdr:nvCxnSpPr>
      <xdr:spPr>
        <a:xfrm flipV="1">
          <a:off x="16510000" y="93243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7"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8" name="直線コネクタ 247"/>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152417</xdr:rowOff>
    </xdr:from>
    <xdr:ext cx="762000" cy="259045"/>
    <xdr:sp macro="" textlink="">
      <xdr:nvSpPr>
        <xdr:cNvPr id="249" name="その他最大値テキスト"/>
        <xdr:cNvSpPr txBox="1"/>
      </xdr:nvSpPr>
      <xdr:spPr>
        <a:xfrm>
          <a:off x="16598900" y="906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54</xdr:row>
      <xdr:rowOff>66040</xdr:rowOff>
    </xdr:from>
    <xdr:to>
      <xdr:col>24</xdr:col>
      <xdr:colOff>120650</xdr:colOff>
      <xdr:row>54</xdr:row>
      <xdr:rowOff>66040</xdr:rowOff>
    </xdr:to>
    <xdr:cxnSp macro="">
      <xdr:nvCxnSpPr>
        <xdr:cNvPr id="250" name="直線コネクタ 249"/>
        <xdr:cNvCxnSpPr/>
      </xdr:nvCxnSpPr>
      <xdr:spPr>
        <a:xfrm>
          <a:off x="16421100" y="932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119380</xdr:rowOff>
    </xdr:from>
    <xdr:to>
      <xdr:col>24</xdr:col>
      <xdr:colOff>31750</xdr:colOff>
      <xdr:row>56</xdr:row>
      <xdr:rowOff>134620</xdr:rowOff>
    </xdr:to>
    <xdr:cxnSp macro="">
      <xdr:nvCxnSpPr>
        <xdr:cNvPr id="251" name="直線コネクタ 250"/>
        <xdr:cNvCxnSpPr/>
      </xdr:nvCxnSpPr>
      <xdr:spPr>
        <a:xfrm>
          <a:off x="15671800" y="97205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6367</xdr:rowOff>
    </xdr:from>
    <xdr:ext cx="762000" cy="259045"/>
    <xdr:sp macro="" textlink="">
      <xdr:nvSpPr>
        <xdr:cNvPr id="252" name="その他平均値テキスト"/>
        <xdr:cNvSpPr txBox="1"/>
      </xdr:nvSpPr>
      <xdr:spPr>
        <a:xfrm>
          <a:off x="16598900" y="9779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81280</xdr:rowOff>
    </xdr:from>
    <xdr:to>
      <xdr:col>22</xdr:col>
      <xdr:colOff>565150</xdr:colOff>
      <xdr:row>56</xdr:row>
      <xdr:rowOff>119380</xdr:rowOff>
    </xdr:to>
    <xdr:cxnSp macro="">
      <xdr:nvCxnSpPr>
        <xdr:cNvPr id="254" name="直線コネクタ 253"/>
        <xdr:cNvCxnSpPr/>
      </xdr:nvCxnSpPr>
      <xdr:spPr>
        <a:xfrm>
          <a:off x="14782800" y="9682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5" name="フローチャート : 判断 254"/>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44467</xdr:rowOff>
    </xdr:from>
    <xdr:ext cx="736600" cy="259045"/>
    <xdr:sp macro="" textlink="">
      <xdr:nvSpPr>
        <xdr:cNvPr id="256" name="テキスト ボックス 255"/>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81280</xdr:rowOff>
    </xdr:from>
    <xdr:to>
      <xdr:col>21</xdr:col>
      <xdr:colOff>361950</xdr:colOff>
      <xdr:row>56</xdr:row>
      <xdr:rowOff>81280</xdr:rowOff>
    </xdr:to>
    <xdr:cxnSp macro="">
      <xdr:nvCxnSpPr>
        <xdr:cNvPr id="257" name="直線コネクタ 256"/>
        <xdr:cNvCxnSpPr/>
      </xdr:nvCxnSpPr>
      <xdr:spPr>
        <a:xfrm>
          <a:off x="13893800" y="9682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9" name="テキスト ボックス 258"/>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27940</xdr:rowOff>
    </xdr:from>
    <xdr:to>
      <xdr:col>20</xdr:col>
      <xdr:colOff>158750</xdr:colOff>
      <xdr:row>56</xdr:row>
      <xdr:rowOff>81280</xdr:rowOff>
    </xdr:to>
    <xdr:cxnSp macro="">
      <xdr:nvCxnSpPr>
        <xdr:cNvPr id="260" name="直線コネクタ 259"/>
        <xdr:cNvCxnSpPr/>
      </xdr:nvCxnSpPr>
      <xdr:spPr>
        <a:xfrm>
          <a:off x="13004800" y="96291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3" name="フローチャート : 判断 262"/>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64" name="テキスト ボックス 263"/>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83820</xdr:rowOff>
    </xdr:from>
    <xdr:to>
      <xdr:col>24</xdr:col>
      <xdr:colOff>82550</xdr:colOff>
      <xdr:row>57</xdr:row>
      <xdr:rowOff>13970</xdr:rowOff>
    </xdr:to>
    <xdr:sp macro="" textlink="">
      <xdr:nvSpPr>
        <xdr:cNvPr id="270" name="円/楕円 269"/>
        <xdr:cNvSpPr/>
      </xdr:nvSpPr>
      <xdr:spPr>
        <a:xfrm>
          <a:off x="164592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100347</xdr:rowOff>
    </xdr:from>
    <xdr:ext cx="762000" cy="259045"/>
    <xdr:sp macro="" textlink="">
      <xdr:nvSpPr>
        <xdr:cNvPr id="271" name="その他該当値テキスト"/>
        <xdr:cNvSpPr txBox="1"/>
      </xdr:nvSpPr>
      <xdr:spPr>
        <a:xfrm>
          <a:off x="165989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68580</xdr:rowOff>
    </xdr:from>
    <xdr:to>
      <xdr:col>22</xdr:col>
      <xdr:colOff>615950</xdr:colOff>
      <xdr:row>56</xdr:row>
      <xdr:rowOff>170180</xdr:rowOff>
    </xdr:to>
    <xdr:sp macro="" textlink="">
      <xdr:nvSpPr>
        <xdr:cNvPr id="272" name="円/楕円 271"/>
        <xdr:cNvSpPr/>
      </xdr:nvSpPr>
      <xdr:spPr>
        <a:xfrm>
          <a:off x="15621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8907</xdr:rowOff>
    </xdr:from>
    <xdr:ext cx="736600" cy="259045"/>
    <xdr:sp macro="" textlink="">
      <xdr:nvSpPr>
        <xdr:cNvPr id="273" name="テキスト ボックス 272"/>
        <xdr:cNvSpPr txBox="1"/>
      </xdr:nvSpPr>
      <xdr:spPr>
        <a:xfrm>
          <a:off x="15290800" y="943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30480</xdr:rowOff>
    </xdr:from>
    <xdr:to>
      <xdr:col>21</xdr:col>
      <xdr:colOff>412750</xdr:colOff>
      <xdr:row>56</xdr:row>
      <xdr:rowOff>132080</xdr:rowOff>
    </xdr:to>
    <xdr:sp macro="" textlink="">
      <xdr:nvSpPr>
        <xdr:cNvPr id="274" name="円/楕円 273"/>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142257</xdr:rowOff>
    </xdr:from>
    <xdr:ext cx="762000" cy="259045"/>
    <xdr:sp macro="" textlink="">
      <xdr:nvSpPr>
        <xdr:cNvPr id="275" name="テキスト ボックス 274"/>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30480</xdr:rowOff>
    </xdr:from>
    <xdr:to>
      <xdr:col>20</xdr:col>
      <xdr:colOff>209550</xdr:colOff>
      <xdr:row>56</xdr:row>
      <xdr:rowOff>132080</xdr:rowOff>
    </xdr:to>
    <xdr:sp macro="" textlink="">
      <xdr:nvSpPr>
        <xdr:cNvPr id="276" name="円/楕円 275"/>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142257</xdr:rowOff>
    </xdr:from>
    <xdr:ext cx="762000" cy="259045"/>
    <xdr:sp macro="" textlink="">
      <xdr:nvSpPr>
        <xdr:cNvPr id="277" name="テキスト ボックス 276"/>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148590</xdr:rowOff>
    </xdr:from>
    <xdr:to>
      <xdr:col>19</xdr:col>
      <xdr:colOff>6350</xdr:colOff>
      <xdr:row>56</xdr:row>
      <xdr:rowOff>78740</xdr:rowOff>
    </xdr:to>
    <xdr:sp macro="" textlink="">
      <xdr:nvSpPr>
        <xdr:cNvPr id="278" name="円/楕円 277"/>
        <xdr:cNvSpPr/>
      </xdr:nvSpPr>
      <xdr:spPr>
        <a:xfrm>
          <a:off x="12954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88917</xdr:rowOff>
    </xdr:from>
    <xdr:ext cx="762000" cy="259045"/>
    <xdr:sp macro="" textlink="">
      <xdr:nvSpPr>
        <xdr:cNvPr id="279" name="テキスト ボックス 278"/>
        <xdr:cNvSpPr txBox="1"/>
      </xdr:nvSpPr>
      <xdr:spPr>
        <a:xfrm>
          <a:off x="12623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a:solidFill>
                <a:sysClr val="windowText" lastClr="000000"/>
              </a:solidFill>
              <a:effectLst/>
              <a:latin typeface="+mn-ea"/>
              <a:ea typeface="+mn-ea"/>
              <a:cs typeface="+mn-cs"/>
            </a:rPr>
            <a:t>　</a:t>
          </a:r>
          <a:r>
            <a:rPr lang="ja-JP" altLang="ja-JP" sz="1100" b="0" i="0" baseline="0">
              <a:solidFill>
                <a:sysClr val="windowText" lastClr="000000"/>
              </a:solidFill>
              <a:effectLst/>
              <a:latin typeface="+mn-ea"/>
              <a:ea typeface="+mn-ea"/>
              <a:cs typeface="+mn-cs"/>
            </a:rPr>
            <a:t>公営事業（病院事業）への繰出しの増加、多面的支払事業の</a:t>
          </a:r>
          <a:r>
            <a:rPr lang="ja-JP" altLang="en-US" sz="1100" b="0" i="0" baseline="0">
              <a:solidFill>
                <a:sysClr val="windowText" lastClr="000000"/>
              </a:solidFill>
              <a:effectLst/>
              <a:latin typeface="+mn-ea"/>
              <a:ea typeface="+mn-ea"/>
              <a:cs typeface="+mn-cs"/>
            </a:rPr>
            <a:t>増加</a:t>
          </a:r>
          <a:r>
            <a:rPr lang="ja-JP" altLang="ja-JP" sz="1100" b="0" i="0" baseline="0">
              <a:solidFill>
                <a:sysClr val="windowText" lastClr="000000"/>
              </a:solidFill>
              <a:effectLst/>
              <a:latin typeface="+mn-ea"/>
              <a:ea typeface="+mn-ea"/>
              <a:cs typeface="+mn-cs"/>
            </a:rPr>
            <a:t>等</a:t>
          </a:r>
          <a:r>
            <a:rPr lang="ja-JP" altLang="en-US" sz="1100" b="0" i="0" baseline="0">
              <a:solidFill>
                <a:sysClr val="windowText" lastClr="000000"/>
              </a:solidFill>
              <a:effectLst/>
              <a:latin typeface="+mn-ea"/>
              <a:ea typeface="+mn-ea"/>
              <a:cs typeface="+mn-cs"/>
            </a:rPr>
            <a:t>の一方で、消防事務の単独化に</a:t>
          </a:r>
          <a:r>
            <a:rPr lang="ja-JP" altLang="ja-JP" sz="1100" b="0" i="0" baseline="0">
              <a:solidFill>
                <a:sysClr val="windowText" lastClr="000000"/>
              </a:solidFill>
              <a:effectLst/>
              <a:latin typeface="+mn-ea"/>
              <a:ea typeface="+mn-ea"/>
              <a:cs typeface="+mn-cs"/>
            </a:rPr>
            <a:t>より、</a:t>
          </a:r>
          <a:r>
            <a:rPr lang="ja-JP" altLang="en-US" sz="1100" b="0" i="0" baseline="0">
              <a:solidFill>
                <a:sysClr val="windowText" lastClr="000000"/>
              </a:solidFill>
              <a:effectLst/>
              <a:latin typeface="+mn-ea"/>
              <a:ea typeface="+mn-ea"/>
              <a:cs typeface="+mn-cs"/>
            </a:rPr>
            <a:t>一部事務組合への負担金が減少し、</a:t>
          </a:r>
          <a:r>
            <a:rPr lang="ja-JP" altLang="ja-JP" sz="1100" b="0" i="0" baseline="0">
              <a:solidFill>
                <a:sysClr val="windowText" lastClr="000000"/>
              </a:solidFill>
              <a:effectLst/>
              <a:latin typeface="+mn-ea"/>
              <a:ea typeface="+mn-ea"/>
              <a:cs typeface="+mn-cs"/>
            </a:rPr>
            <a:t>前年度より</a:t>
          </a:r>
          <a:r>
            <a:rPr lang="en-US" altLang="ja-JP" sz="1100" b="0" i="0" baseline="0">
              <a:solidFill>
                <a:sysClr val="windowText" lastClr="000000"/>
              </a:solidFill>
              <a:effectLst/>
              <a:latin typeface="+mn-ea"/>
              <a:ea typeface="+mn-ea"/>
              <a:cs typeface="+mn-cs"/>
            </a:rPr>
            <a:t>3.7</a:t>
          </a:r>
          <a:r>
            <a:rPr lang="ja-JP" altLang="ja-JP" sz="1100" b="0" i="0" baseline="0">
              <a:solidFill>
                <a:sysClr val="windowText" lastClr="000000"/>
              </a:solidFill>
              <a:effectLst/>
              <a:latin typeface="+mn-ea"/>
              <a:ea typeface="+mn-ea"/>
              <a:cs typeface="+mn-cs"/>
            </a:rPr>
            <a:t>ポイント</a:t>
          </a:r>
          <a:r>
            <a:rPr lang="ja-JP" altLang="en-US" sz="1100" b="0" i="0" baseline="0">
              <a:solidFill>
                <a:sysClr val="windowText" lastClr="000000"/>
              </a:solidFill>
              <a:effectLst/>
              <a:latin typeface="+mn-ea"/>
              <a:ea typeface="+mn-ea"/>
              <a:cs typeface="+mn-cs"/>
            </a:rPr>
            <a:t>減少</a:t>
          </a:r>
          <a:r>
            <a:rPr lang="ja-JP" altLang="ja-JP" sz="1100" b="0" i="0" baseline="0">
              <a:solidFill>
                <a:sysClr val="windowText" lastClr="000000"/>
              </a:solidFill>
              <a:effectLst/>
              <a:latin typeface="+mn-ea"/>
              <a:ea typeface="+mn-ea"/>
              <a:cs typeface="+mn-cs"/>
            </a:rPr>
            <a:t>し、類似団体平均</a:t>
          </a:r>
          <a:r>
            <a:rPr lang="ja-JP" altLang="en-US" sz="1100" b="0" i="0" baseline="0">
              <a:solidFill>
                <a:sysClr val="windowText" lastClr="000000"/>
              </a:solidFill>
              <a:effectLst/>
              <a:latin typeface="+mn-ea"/>
              <a:ea typeface="+mn-ea"/>
              <a:cs typeface="+mn-cs"/>
            </a:rPr>
            <a:t>と同水準</a:t>
          </a:r>
          <a:r>
            <a:rPr lang="ja-JP" altLang="ja-JP" sz="1100" b="0" i="0" baseline="0">
              <a:solidFill>
                <a:sysClr val="windowText" lastClr="000000"/>
              </a:solidFill>
              <a:effectLst/>
              <a:latin typeface="+mn-ea"/>
              <a:ea typeface="+mn-ea"/>
              <a:cs typeface="+mn-cs"/>
            </a:rPr>
            <a:t>にある。</a:t>
          </a:r>
          <a:endParaRPr lang="ja-JP" altLang="ja-JP" sz="1400">
            <a:solidFill>
              <a:sysClr val="windowText" lastClr="000000"/>
            </a:solidFill>
            <a:effectLst/>
            <a:latin typeface="+mn-ea"/>
            <a:ea typeface="+mn-ea"/>
          </a:endParaRPr>
        </a:p>
        <a:p>
          <a:pPr rtl="0"/>
          <a:r>
            <a:rPr lang="ja-JP" altLang="ja-JP" sz="1100" b="0" i="0" baseline="0">
              <a:solidFill>
                <a:sysClr val="windowText" lastClr="000000"/>
              </a:solidFill>
              <a:effectLst/>
              <a:latin typeface="+mn-ea"/>
              <a:ea typeface="+mn-ea"/>
              <a:cs typeface="+mn-cs"/>
            </a:rPr>
            <a:t>　公営企業への繰出しについては、各会計が策定する経営健全化計画の実施により、一般会計からの繰入に頼らない経営を推進する。各種団体への補助金については、</a:t>
          </a:r>
          <a:r>
            <a:rPr lang="en-US" altLang="ja-JP" sz="1100" b="0" i="0" baseline="0">
              <a:solidFill>
                <a:sysClr val="windowText" lastClr="000000"/>
              </a:solidFill>
              <a:effectLst/>
              <a:latin typeface="+mn-ea"/>
              <a:ea typeface="+mn-ea"/>
              <a:cs typeface="+mn-cs"/>
            </a:rPr>
            <a:t>H26</a:t>
          </a:r>
          <a:r>
            <a:rPr lang="ja-JP" altLang="ja-JP" sz="1100" b="0" i="0" baseline="0">
              <a:solidFill>
                <a:sysClr val="windowText" lastClr="000000"/>
              </a:solidFill>
              <a:effectLst/>
              <a:latin typeface="+mn-ea"/>
              <a:ea typeface="+mn-ea"/>
              <a:cs typeface="+mn-cs"/>
            </a:rPr>
            <a:t>に策定した「補助金ガイドライン」に基づき、団体の自立化を促進しながら徹底した見直しを図っていく。</a:t>
          </a:r>
          <a:endParaRPr lang="ja-JP" altLang="ja-JP" sz="1400">
            <a:solidFill>
              <a:sysClr val="windowText" lastClr="000000"/>
            </a:solidFill>
            <a:effectLst/>
            <a:latin typeface="+mn-ea"/>
            <a:ea typeface="+mn-ea"/>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78994</xdr:rowOff>
    </xdr:to>
    <xdr:cxnSp macro="">
      <xdr:nvCxnSpPr>
        <xdr:cNvPr id="304" name="直線コネクタ 303"/>
        <xdr:cNvCxnSpPr/>
      </xdr:nvCxnSpPr>
      <xdr:spPr>
        <a:xfrm flipV="1">
          <a:off x="16510000" y="5782564"/>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51071</xdr:rowOff>
    </xdr:from>
    <xdr:ext cx="762000" cy="259045"/>
    <xdr:sp macro="" textlink="">
      <xdr:nvSpPr>
        <xdr:cNvPr id="305" name="補助費等最小値テキスト"/>
        <xdr:cNvSpPr txBox="1"/>
      </xdr:nvSpPr>
      <xdr:spPr>
        <a:xfrm>
          <a:off x="16598900" y="673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39</xdr:row>
      <xdr:rowOff>78994</xdr:rowOff>
    </xdr:from>
    <xdr:to>
      <xdr:col>24</xdr:col>
      <xdr:colOff>120650</xdr:colOff>
      <xdr:row>39</xdr:row>
      <xdr:rowOff>78994</xdr:rowOff>
    </xdr:to>
    <xdr:cxnSp macro="">
      <xdr:nvCxnSpPr>
        <xdr:cNvPr id="306" name="直線コネクタ 305"/>
        <xdr:cNvCxnSpPr/>
      </xdr:nvCxnSpPr>
      <xdr:spPr>
        <a:xfrm>
          <a:off x="16421100" y="676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156718</xdr:rowOff>
    </xdr:from>
    <xdr:to>
      <xdr:col>24</xdr:col>
      <xdr:colOff>31750</xdr:colOff>
      <xdr:row>36</xdr:row>
      <xdr:rowOff>154432</xdr:rowOff>
    </xdr:to>
    <xdr:cxnSp macro="">
      <xdr:nvCxnSpPr>
        <xdr:cNvPr id="309" name="直線コネクタ 308"/>
        <xdr:cNvCxnSpPr/>
      </xdr:nvCxnSpPr>
      <xdr:spPr>
        <a:xfrm flipV="1">
          <a:off x="15671800" y="6157468"/>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117873</xdr:rowOff>
    </xdr:from>
    <xdr:ext cx="762000" cy="259045"/>
    <xdr:sp macro="" textlink="">
      <xdr:nvSpPr>
        <xdr:cNvPr id="310" name="補助費等平均値テキスト"/>
        <xdr:cNvSpPr txBox="1"/>
      </xdr:nvSpPr>
      <xdr:spPr>
        <a:xfrm>
          <a:off x="16598900" y="5947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101346</xdr:rowOff>
    </xdr:from>
    <xdr:to>
      <xdr:col>24</xdr:col>
      <xdr:colOff>82550</xdr:colOff>
      <xdr:row>36</xdr:row>
      <xdr:rowOff>31496</xdr:rowOff>
    </xdr:to>
    <xdr:sp macro="" textlink="">
      <xdr:nvSpPr>
        <xdr:cNvPr id="311" name="フローチャート : 判断 310"/>
        <xdr:cNvSpPr/>
      </xdr:nvSpPr>
      <xdr:spPr>
        <a:xfrm>
          <a:off x="164592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149860</xdr:rowOff>
    </xdr:from>
    <xdr:to>
      <xdr:col>22</xdr:col>
      <xdr:colOff>565150</xdr:colOff>
      <xdr:row>36</xdr:row>
      <xdr:rowOff>154432</xdr:rowOff>
    </xdr:to>
    <xdr:cxnSp macro="">
      <xdr:nvCxnSpPr>
        <xdr:cNvPr id="312" name="直線コネクタ 311"/>
        <xdr:cNvCxnSpPr/>
      </xdr:nvCxnSpPr>
      <xdr:spPr>
        <a:xfrm>
          <a:off x="14782800" y="63220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3" name="フローチャート : 判断 312"/>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4" name="テキスト ボックス 313"/>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149860</xdr:rowOff>
    </xdr:from>
    <xdr:to>
      <xdr:col>21</xdr:col>
      <xdr:colOff>361950</xdr:colOff>
      <xdr:row>36</xdr:row>
      <xdr:rowOff>154432</xdr:rowOff>
    </xdr:to>
    <xdr:cxnSp macro="">
      <xdr:nvCxnSpPr>
        <xdr:cNvPr id="315" name="直線コネクタ 314"/>
        <xdr:cNvCxnSpPr/>
      </xdr:nvCxnSpPr>
      <xdr:spPr>
        <a:xfrm flipV="1">
          <a:off x="13893800" y="63220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7" name="テキスト ボックス 316"/>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76708</xdr:rowOff>
    </xdr:from>
    <xdr:to>
      <xdr:col>20</xdr:col>
      <xdr:colOff>158750</xdr:colOff>
      <xdr:row>36</xdr:row>
      <xdr:rowOff>154432</xdr:rowOff>
    </xdr:to>
    <xdr:cxnSp macro="">
      <xdr:nvCxnSpPr>
        <xdr:cNvPr id="318" name="直線コネクタ 317"/>
        <xdr:cNvCxnSpPr/>
      </xdr:nvCxnSpPr>
      <xdr:spPr>
        <a:xfrm>
          <a:off x="13004800" y="624890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19" name="フローチャート : 判断 318"/>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91965</xdr:rowOff>
    </xdr:from>
    <xdr:ext cx="762000" cy="259045"/>
    <xdr:sp macro="" textlink="">
      <xdr:nvSpPr>
        <xdr:cNvPr id="320" name="テキスト ボックス 319"/>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1" name="フローチャート :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87393</xdr:rowOff>
    </xdr:from>
    <xdr:ext cx="762000" cy="259045"/>
    <xdr:sp macro="" textlink="">
      <xdr:nvSpPr>
        <xdr:cNvPr id="322" name="テキスト ボックス 321"/>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105918</xdr:rowOff>
    </xdr:from>
    <xdr:to>
      <xdr:col>24</xdr:col>
      <xdr:colOff>82550</xdr:colOff>
      <xdr:row>36</xdr:row>
      <xdr:rowOff>36068</xdr:rowOff>
    </xdr:to>
    <xdr:sp macro="" textlink="">
      <xdr:nvSpPr>
        <xdr:cNvPr id="328" name="円/楕円 327"/>
        <xdr:cNvSpPr/>
      </xdr:nvSpPr>
      <xdr:spPr>
        <a:xfrm>
          <a:off x="164592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77995</xdr:rowOff>
    </xdr:from>
    <xdr:ext cx="762000" cy="259045"/>
    <xdr:sp macro="" textlink="">
      <xdr:nvSpPr>
        <xdr:cNvPr id="329" name="補助費等該当値テキスト"/>
        <xdr:cNvSpPr txBox="1"/>
      </xdr:nvSpPr>
      <xdr:spPr>
        <a:xfrm>
          <a:off x="16598900" y="607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103632</xdr:rowOff>
    </xdr:from>
    <xdr:to>
      <xdr:col>22</xdr:col>
      <xdr:colOff>615950</xdr:colOff>
      <xdr:row>37</xdr:row>
      <xdr:rowOff>33782</xdr:rowOff>
    </xdr:to>
    <xdr:sp macro="" textlink="">
      <xdr:nvSpPr>
        <xdr:cNvPr id="330" name="円/楕円 329"/>
        <xdr:cNvSpPr/>
      </xdr:nvSpPr>
      <xdr:spPr>
        <a:xfrm>
          <a:off x="15621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18559</xdr:rowOff>
    </xdr:from>
    <xdr:ext cx="736600" cy="259045"/>
    <xdr:sp macro="" textlink="">
      <xdr:nvSpPr>
        <xdr:cNvPr id="331" name="テキスト ボックス 330"/>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99060</xdr:rowOff>
    </xdr:from>
    <xdr:to>
      <xdr:col>21</xdr:col>
      <xdr:colOff>412750</xdr:colOff>
      <xdr:row>37</xdr:row>
      <xdr:rowOff>29210</xdr:rowOff>
    </xdr:to>
    <xdr:sp macro="" textlink="">
      <xdr:nvSpPr>
        <xdr:cNvPr id="332" name="円/楕円 331"/>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13987</xdr:rowOff>
    </xdr:from>
    <xdr:ext cx="762000" cy="259045"/>
    <xdr:sp macro="" textlink="">
      <xdr:nvSpPr>
        <xdr:cNvPr id="333" name="テキスト ボックス 332"/>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103632</xdr:rowOff>
    </xdr:from>
    <xdr:to>
      <xdr:col>20</xdr:col>
      <xdr:colOff>209550</xdr:colOff>
      <xdr:row>37</xdr:row>
      <xdr:rowOff>33782</xdr:rowOff>
    </xdr:to>
    <xdr:sp macro="" textlink="">
      <xdr:nvSpPr>
        <xdr:cNvPr id="334" name="円/楕円 333"/>
        <xdr:cNvSpPr/>
      </xdr:nvSpPr>
      <xdr:spPr>
        <a:xfrm>
          <a:off x="13843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18559</xdr:rowOff>
    </xdr:from>
    <xdr:ext cx="762000" cy="259045"/>
    <xdr:sp macro="" textlink="">
      <xdr:nvSpPr>
        <xdr:cNvPr id="335" name="テキスト ボックス 334"/>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25908</xdr:rowOff>
    </xdr:from>
    <xdr:to>
      <xdr:col>19</xdr:col>
      <xdr:colOff>6350</xdr:colOff>
      <xdr:row>36</xdr:row>
      <xdr:rowOff>127508</xdr:rowOff>
    </xdr:to>
    <xdr:sp macro="" textlink="">
      <xdr:nvSpPr>
        <xdr:cNvPr id="336" name="円/楕円 335"/>
        <xdr:cNvSpPr/>
      </xdr:nvSpPr>
      <xdr:spPr>
        <a:xfrm>
          <a:off x="12954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112285</xdr:rowOff>
    </xdr:from>
    <xdr:ext cx="762000" cy="259045"/>
    <xdr:sp macro="" textlink="">
      <xdr:nvSpPr>
        <xdr:cNvPr id="337" name="テキスト ボックス 336"/>
        <xdr:cNvSpPr txBox="1"/>
      </xdr:nvSpPr>
      <xdr:spPr>
        <a:xfrm>
          <a:off x="12623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現在取り組んでいる主要事業（大型建設事業）の財源調達について、地方債を主要な財源としていることから、今後は一時的に増大することが見込まれる。</a:t>
          </a:r>
          <a:endParaRPr lang="ja-JP" altLang="ja-JP" sz="1400">
            <a:effectLst/>
          </a:endParaRPr>
        </a:p>
        <a:p>
          <a:pPr rtl="0"/>
          <a:r>
            <a:rPr lang="ja-JP" altLang="ja-JP" sz="1100" b="0" i="0" baseline="0">
              <a:solidFill>
                <a:schemeClr val="dk1"/>
              </a:solidFill>
              <a:effectLst/>
              <a:latin typeface="+mn-lt"/>
              <a:ea typeface="+mn-ea"/>
              <a:cs typeface="+mn-cs"/>
            </a:rPr>
            <a:t>　今後の財政状況を見据え、起債の種類、借入先、償還期間等の借入条件を適確に見極め、長期的視点に立った公債費の平準化を図るとともに、</a:t>
          </a:r>
          <a:r>
            <a:rPr lang="en-US" altLang="ja-JP" sz="1100" b="0" i="0" baseline="0">
              <a:solidFill>
                <a:schemeClr val="dk1"/>
              </a:solidFill>
              <a:effectLst/>
              <a:latin typeface="+mn-ea"/>
              <a:ea typeface="+mn-ea"/>
              <a:cs typeface="+mn-cs"/>
            </a:rPr>
            <a:t>H26</a:t>
          </a:r>
          <a:r>
            <a:rPr lang="ja-JP" altLang="ja-JP" sz="1100" b="0" i="0" baseline="0">
              <a:solidFill>
                <a:schemeClr val="dk1"/>
              </a:solidFill>
              <a:effectLst/>
              <a:latin typeface="+mn-ea"/>
              <a:ea typeface="+mn-ea"/>
              <a:cs typeface="+mn-cs"/>
            </a:rPr>
            <a:t>に策定</a:t>
          </a:r>
          <a:r>
            <a:rPr lang="ja-JP" altLang="ja-JP" sz="1100" b="0" i="0" baseline="0">
              <a:solidFill>
                <a:schemeClr val="dk1"/>
              </a:solidFill>
              <a:effectLst/>
              <a:latin typeface="+mn-lt"/>
              <a:ea typeface="+mn-ea"/>
              <a:cs typeface="+mn-cs"/>
            </a:rPr>
            <a:t>した「第</a:t>
          </a:r>
          <a:r>
            <a:rPr lang="en-US" altLang="ja-JP" sz="1100" b="0" i="0" baseline="0">
              <a:solidFill>
                <a:schemeClr val="dk1"/>
              </a:solidFill>
              <a:effectLst/>
              <a:latin typeface="+mn-ea"/>
              <a:ea typeface="+mn-ea"/>
              <a:cs typeface="+mn-cs"/>
            </a:rPr>
            <a:t>2</a:t>
          </a:r>
          <a:r>
            <a:rPr lang="ja-JP" altLang="ja-JP" sz="1100" b="0" i="0" baseline="0">
              <a:solidFill>
                <a:schemeClr val="dk1"/>
              </a:solidFill>
              <a:effectLst/>
              <a:latin typeface="+mn-ea"/>
              <a:ea typeface="+mn-ea"/>
              <a:cs typeface="+mn-cs"/>
            </a:rPr>
            <a:t>次</a:t>
          </a:r>
          <a:r>
            <a:rPr lang="ja-JP" altLang="ja-JP" sz="1100" b="0" i="0" baseline="0">
              <a:solidFill>
                <a:schemeClr val="dk1"/>
              </a:solidFill>
              <a:effectLst/>
              <a:latin typeface="+mn-lt"/>
              <a:ea typeface="+mn-ea"/>
              <a:cs typeface="+mn-cs"/>
            </a:rPr>
            <a:t>社会資本整備計画」に基づき、計画的な資本整備及び公債費の適正管理に努める。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122428</xdr:rowOff>
    </xdr:from>
    <xdr:to>
      <xdr:col>7</xdr:col>
      <xdr:colOff>15875</xdr:colOff>
      <xdr:row>81</xdr:row>
      <xdr:rowOff>143002</xdr:rowOff>
    </xdr:to>
    <xdr:cxnSp macro="">
      <xdr:nvCxnSpPr>
        <xdr:cNvPr id="363" name="直線コネクタ 362"/>
        <xdr:cNvCxnSpPr/>
      </xdr:nvCxnSpPr>
      <xdr:spPr>
        <a:xfrm flipV="1">
          <a:off x="4826000" y="12466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115079</xdr:rowOff>
    </xdr:from>
    <xdr:ext cx="762000" cy="259045"/>
    <xdr:sp macro="" textlink="">
      <xdr:nvSpPr>
        <xdr:cNvPr id="364" name="公債費最小値テキスト"/>
        <xdr:cNvSpPr txBox="1"/>
      </xdr:nvSpPr>
      <xdr:spPr>
        <a:xfrm>
          <a:off x="4914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612775</xdr:colOff>
      <xdr:row>81</xdr:row>
      <xdr:rowOff>143002</xdr:rowOff>
    </xdr:from>
    <xdr:to>
      <xdr:col>7</xdr:col>
      <xdr:colOff>104775</xdr:colOff>
      <xdr:row>81</xdr:row>
      <xdr:rowOff>143002</xdr:rowOff>
    </xdr:to>
    <xdr:cxnSp macro="">
      <xdr:nvCxnSpPr>
        <xdr:cNvPr id="365" name="直線コネクタ 364"/>
        <xdr:cNvCxnSpPr/>
      </xdr:nvCxnSpPr>
      <xdr:spPr>
        <a:xfrm>
          <a:off x="4737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37355</xdr:rowOff>
    </xdr:from>
    <xdr:ext cx="762000" cy="259045"/>
    <xdr:sp macro="" textlink="">
      <xdr:nvSpPr>
        <xdr:cNvPr id="366" name="公債費最大値テキスト"/>
        <xdr:cNvSpPr txBox="1"/>
      </xdr:nvSpPr>
      <xdr:spPr>
        <a:xfrm>
          <a:off x="4914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122428</xdr:rowOff>
    </xdr:from>
    <xdr:to>
      <xdr:col>7</xdr:col>
      <xdr:colOff>104775</xdr:colOff>
      <xdr:row>72</xdr:row>
      <xdr:rowOff>122428</xdr:rowOff>
    </xdr:to>
    <xdr:cxnSp macro="">
      <xdr:nvCxnSpPr>
        <xdr:cNvPr id="367" name="直線コネクタ 366"/>
        <xdr:cNvCxnSpPr/>
      </xdr:nvCxnSpPr>
      <xdr:spPr>
        <a:xfrm>
          <a:off x="4737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124713</xdr:rowOff>
    </xdr:from>
    <xdr:to>
      <xdr:col>7</xdr:col>
      <xdr:colOff>15875</xdr:colOff>
      <xdr:row>78</xdr:row>
      <xdr:rowOff>90424</xdr:rowOff>
    </xdr:to>
    <xdr:cxnSp macro="">
      <xdr:nvCxnSpPr>
        <xdr:cNvPr id="368" name="直線コネクタ 367"/>
        <xdr:cNvCxnSpPr/>
      </xdr:nvCxnSpPr>
      <xdr:spPr>
        <a:xfrm>
          <a:off x="3987800" y="13326363"/>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53864</xdr:rowOff>
    </xdr:from>
    <xdr:ext cx="762000" cy="259045"/>
    <xdr:sp macro="" textlink="">
      <xdr:nvSpPr>
        <xdr:cNvPr id="369"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0" name="フローチャート : 判断 369"/>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124713</xdr:rowOff>
    </xdr:from>
    <xdr:to>
      <xdr:col>5</xdr:col>
      <xdr:colOff>549275</xdr:colOff>
      <xdr:row>77</xdr:row>
      <xdr:rowOff>170435</xdr:rowOff>
    </xdr:to>
    <xdr:cxnSp macro="">
      <xdr:nvCxnSpPr>
        <xdr:cNvPr id="371" name="直線コネクタ 370"/>
        <xdr:cNvCxnSpPr/>
      </xdr:nvCxnSpPr>
      <xdr:spPr>
        <a:xfrm flipV="1">
          <a:off x="3098800" y="13326363"/>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72" name="フローチャート : 判断 371"/>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130827</xdr:rowOff>
    </xdr:from>
    <xdr:ext cx="736600" cy="259045"/>
    <xdr:sp macro="" textlink="">
      <xdr:nvSpPr>
        <xdr:cNvPr id="373" name="テキスト ボックス 372"/>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170435</xdr:rowOff>
    </xdr:from>
    <xdr:to>
      <xdr:col>4</xdr:col>
      <xdr:colOff>346075</xdr:colOff>
      <xdr:row>78</xdr:row>
      <xdr:rowOff>26415</xdr:rowOff>
    </xdr:to>
    <xdr:cxnSp macro="">
      <xdr:nvCxnSpPr>
        <xdr:cNvPr id="374" name="直線コネクタ 373"/>
        <xdr:cNvCxnSpPr/>
      </xdr:nvCxnSpPr>
      <xdr:spPr>
        <a:xfrm flipV="1">
          <a:off x="2209800" y="13372085"/>
          <a:ext cx="8890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28194</xdr:rowOff>
    </xdr:from>
    <xdr:to>
      <xdr:col>4</xdr:col>
      <xdr:colOff>396875</xdr:colOff>
      <xdr:row>77</xdr:row>
      <xdr:rowOff>129794</xdr:rowOff>
    </xdr:to>
    <xdr:sp macro="" textlink="">
      <xdr:nvSpPr>
        <xdr:cNvPr id="375" name="フローチャート : 判断 374"/>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139971</xdr:rowOff>
    </xdr:from>
    <xdr:ext cx="762000" cy="259045"/>
    <xdr:sp macro="" textlink="">
      <xdr:nvSpPr>
        <xdr:cNvPr id="376" name="テキスト ボックス 375"/>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161289</xdr:rowOff>
    </xdr:from>
    <xdr:to>
      <xdr:col>3</xdr:col>
      <xdr:colOff>142875</xdr:colOff>
      <xdr:row>78</xdr:row>
      <xdr:rowOff>26415</xdr:rowOff>
    </xdr:to>
    <xdr:cxnSp macro="">
      <xdr:nvCxnSpPr>
        <xdr:cNvPr id="377" name="直線コネクタ 376"/>
        <xdr:cNvCxnSpPr/>
      </xdr:nvCxnSpPr>
      <xdr:spPr>
        <a:xfrm>
          <a:off x="1320800" y="133629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46482</xdr:rowOff>
    </xdr:from>
    <xdr:to>
      <xdr:col>3</xdr:col>
      <xdr:colOff>193675</xdr:colOff>
      <xdr:row>77</xdr:row>
      <xdr:rowOff>148082</xdr:rowOff>
    </xdr:to>
    <xdr:sp macro="" textlink="">
      <xdr:nvSpPr>
        <xdr:cNvPr id="378" name="フローチャート : 判断 377"/>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158259</xdr:rowOff>
    </xdr:from>
    <xdr:ext cx="762000" cy="259045"/>
    <xdr:sp macro="" textlink="">
      <xdr:nvSpPr>
        <xdr:cNvPr id="379" name="テキスト ボックス 378"/>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73913</xdr:rowOff>
    </xdr:from>
    <xdr:to>
      <xdr:col>1</xdr:col>
      <xdr:colOff>676275</xdr:colOff>
      <xdr:row>78</xdr:row>
      <xdr:rowOff>4063</xdr:rowOff>
    </xdr:to>
    <xdr:sp macro="" textlink="">
      <xdr:nvSpPr>
        <xdr:cNvPr id="380" name="フローチャート : 判断 379"/>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14240</xdr:rowOff>
    </xdr:from>
    <xdr:ext cx="762000" cy="259045"/>
    <xdr:sp macro="" textlink="">
      <xdr:nvSpPr>
        <xdr:cNvPr id="381" name="テキスト ボックス 380"/>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39624</xdr:rowOff>
    </xdr:from>
    <xdr:to>
      <xdr:col>7</xdr:col>
      <xdr:colOff>66675</xdr:colOff>
      <xdr:row>78</xdr:row>
      <xdr:rowOff>141224</xdr:rowOff>
    </xdr:to>
    <xdr:sp macro="" textlink="">
      <xdr:nvSpPr>
        <xdr:cNvPr id="387" name="円/楕円 386"/>
        <xdr:cNvSpPr/>
      </xdr:nvSpPr>
      <xdr:spPr>
        <a:xfrm>
          <a:off x="47752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11701</xdr:rowOff>
    </xdr:from>
    <xdr:ext cx="762000" cy="259045"/>
    <xdr:sp macro="" textlink="">
      <xdr:nvSpPr>
        <xdr:cNvPr id="388" name="公債費該当値テキスト"/>
        <xdr:cNvSpPr txBox="1"/>
      </xdr:nvSpPr>
      <xdr:spPr>
        <a:xfrm>
          <a:off x="49149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73913</xdr:rowOff>
    </xdr:from>
    <xdr:to>
      <xdr:col>5</xdr:col>
      <xdr:colOff>600075</xdr:colOff>
      <xdr:row>78</xdr:row>
      <xdr:rowOff>4063</xdr:rowOff>
    </xdr:to>
    <xdr:sp macro="" textlink="">
      <xdr:nvSpPr>
        <xdr:cNvPr id="389" name="円/楕円 388"/>
        <xdr:cNvSpPr/>
      </xdr:nvSpPr>
      <xdr:spPr>
        <a:xfrm>
          <a:off x="3937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160290</xdr:rowOff>
    </xdr:from>
    <xdr:ext cx="736600" cy="259045"/>
    <xdr:sp macro="" textlink="">
      <xdr:nvSpPr>
        <xdr:cNvPr id="390" name="テキスト ボックス 389"/>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119635</xdr:rowOff>
    </xdr:from>
    <xdr:to>
      <xdr:col>4</xdr:col>
      <xdr:colOff>396875</xdr:colOff>
      <xdr:row>78</xdr:row>
      <xdr:rowOff>49785</xdr:rowOff>
    </xdr:to>
    <xdr:sp macro="" textlink="">
      <xdr:nvSpPr>
        <xdr:cNvPr id="391" name="円/楕円 390"/>
        <xdr:cNvSpPr/>
      </xdr:nvSpPr>
      <xdr:spPr>
        <a:xfrm>
          <a:off x="3048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34562</xdr:rowOff>
    </xdr:from>
    <xdr:ext cx="762000" cy="259045"/>
    <xdr:sp macro="" textlink="">
      <xdr:nvSpPr>
        <xdr:cNvPr id="392" name="テキスト ボックス 391"/>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147065</xdr:rowOff>
    </xdr:from>
    <xdr:to>
      <xdr:col>3</xdr:col>
      <xdr:colOff>193675</xdr:colOff>
      <xdr:row>78</xdr:row>
      <xdr:rowOff>77215</xdr:rowOff>
    </xdr:to>
    <xdr:sp macro="" textlink="">
      <xdr:nvSpPr>
        <xdr:cNvPr id="393" name="円/楕円 392"/>
        <xdr:cNvSpPr/>
      </xdr:nvSpPr>
      <xdr:spPr>
        <a:xfrm>
          <a:off x="2159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61992</xdr:rowOff>
    </xdr:from>
    <xdr:ext cx="762000" cy="259045"/>
    <xdr:sp macro="" textlink="">
      <xdr:nvSpPr>
        <xdr:cNvPr id="394" name="テキスト ボックス 393"/>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95" name="円/楕円 394"/>
        <xdr:cNvSpPr/>
      </xdr:nvSpPr>
      <xdr:spPr>
        <a:xfrm>
          <a:off x="1270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25416</xdr:rowOff>
    </xdr:from>
    <xdr:ext cx="762000" cy="259045"/>
    <xdr:sp macro="" textlink="">
      <xdr:nvSpPr>
        <xdr:cNvPr id="396" name="テキスト ボックス 395"/>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人件費の削減など義務的経費の抑制策を継続・推進するものの、性質上その額にも限界があるため、今後は</a:t>
          </a:r>
          <a:r>
            <a:rPr lang="ja-JP" altLang="en-US" sz="1100" b="0" i="0" baseline="0">
              <a:solidFill>
                <a:schemeClr val="dk1"/>
              </a:solidFill>
              <a:effectLst/>
              <a:latin typeface="+mn-lt"/>
              <a:ea typeface="+mn-ea"/>
              <a:cs typeface="+mn-cs"/>
            </a:rPr>
            <a:t>施設等の最適配置による</a:t>
          </a:r>
          <a:r>
            <a:rPr lang="ja-JP" altLang="ja-JP" sz="1100" b="0" i="0" baseline="0">
              <a:solidFill>
                <a:schemeClr val="dk1"/>
              </a:solidFill>
              <a:effectLst/>
              <a:latin typeface="+mn-lt"/>
              <a:ea typeface="+mn-ea"/>
              <a:cs typeface="+mn-cs"/>
            </a:rPr>
            <a:t>物件費</a:t>
          </a:r>
          <a:r>
            <a:rPr lang="ja-JP" altLang="en-US" sz="1100" b="0" i="0" baseline="0">
              <a:solidFill>
                <a:schemeClr val="dk1"/>
              </a:solidFill>
              <a:effectLst/>
              <a:latin typeface="+mn-lt"/>
              <a:ea typeface="+mn-ea"/>
              <a:cs typeface="+mn-cs"/>
            </a:rPr>
            <a:t>の削減</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任意的補助金の見直し等による</a:t>
          </a:r>
          <a:r>
            <a:rPr lang="ja-JP" altLang="ja-JP" sz="1100" b="0" i="0" baseline="0">
              <a:solidFill>
                <a:schemeClr val="dk1"/>
              </a:solidFill>
              <a:effectLst/>
              <a:latin typeface="+mn-lt"/>
              <a:ea typeface="+mn-ea"/>
              <a:cs typeface="+mn-cs"/>
            </a:rPr>
            <a:t>補助費等</a:t>
          </a:r>
          <a:r>
            <a:rPr lang="ja-JP" altLang="en-US" sz="1100" b="0" i="0" baseline="0">
              <a:solidFill>
                <a:schemeClr val="dk1"/>
              </a:solidFill>
              <a:effectLst/>
              <a:latin typeface="+mn-lt"/>
              <a:ea typeface="+mn-ea"/>
              <a:cs typeface="+mn-cs"/>
            </a:rPr>
            <a:t>の削減</a:t>
          </a:r>
          <a:r>
            <a:rPr lang="ja-JP" altLang="ja-JP" sz="1100" b="0" i="0" baseline="0">
              <a:solidFill>
                <a:schemeClr val="dk1"/>
              </a:solidFill>
              <a:effectLst/>
              <a:latin typeface="+mn-lt"/>
              <a:ea typeface="+mn-ea"/>
              <a:cs typeface="+mn-cs"/>
            </a:rPr>
            <a:t>を重点的に健全化策を推進していくものである。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1" name="直線コネクタ 410"/>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2" name="テキスト ボックス 411"/>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5" name="直線コネクタ 414"/>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6" name="テキスト ボックス 415"/>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6985</xdr:rowOff>
    </xdr:from>
    <xdr:to>
      <xdr:col>24</xdr:col>
      <xdr:colOff>31750</xdr:colOff>
      <xdr:row>81</xdr:row>
      <xdr:rowOff>81280</xdr:rowOff>
    </xdr:to>
    <xdr:cxnSp macro="">
      <xdr:nvCxnSpPr>
        <xdr:cNvPr id="420" name="直線コネクタ 419"/>
        <xdr:cNvCxnSpPr/>
      </xdr:nvCxnSpPr>
      <xdr:spPr>
        <a:xfrm flipV="1">
          <a:off x="16510000" y="1269428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53357</xdr:rowOff>
    </xdr:from>
    <xdr:ext cx="762000" cy="259045"/>
    <xdr:sp macro="" textlink="">
      <xdr:nvSpPr>
        <xdr:cNvPr id="421" name="公債費以外最小値テキスト"/>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628650</xdr:colOff>
      <xdr:row>81</xdr:row>
      <xdr:rowOff>81280</xdr:rowOff>
    </xdr:from>
    <xdr:to>
      <xdr:col>24</xdr:col>
      <xdr:colOff>120650</xdr:colOff>
      <xdr:row>81</xdr:row>
      <xdr:rowOff>81280</xdr:rowOff>
    </xdr:to>
    <xdr:cxnSp macro="">
      <xdr:nvCxnSpPr>
        <xdr:cNvPr id="422" name="直線コネクタ 421"/>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93362</xdr:rowOff>
    </xdr:from>
    <xdr:ext cx="762000" cy="259045"/>
    <xdr:sp macro="" textlink="">
      <xdr:nvSpPr>
        <xdr:cNvPr id="423" name="公債費以外最大値テキスト"/>
        <xdr:cNvSpPr txBox="1"/>
      </xdr:nvSpPr>
      <xdr:spPr>
        <a:xfrm>
          <a:off x="16598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23</xdr:col>
      <xdr:colOff>628650</xdr:colOff>
      <xdr:row>74</xdr:row>
      <xdr:rowOff>6985</xdr:rowOff>
    </xdr:from>
    <xdr:to>
      <xdr:col>24</xdr:col>
      <xdr:colOff>120650</xdr:colOff>
      <xdr:row>74</xdr:row>
      <xdr:rowOff>6985</xdr:rowOff>
    </xdr:to>
    <xdr:cxnSp macro="">
      <xdr:nvCxnSpPr>
        <xdr:cNvPr id="424" name="直線コネクタ 423"/>
        <xdr:cNvCxnSpPr/>
      </xdr:nvCxnSpPr>
      <xdr:spPr>
        <a:xfrm>
          <a:off x="16421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115570</xdr:rowOff>
    </xdr:from>
    <xdr:to>
      <xdr:col>24</xdr:col>
      <xdr:colOff>31750</xdr:colOff>
      <xdr:row>77</xdr:row>
      <xdr:rowOff>144145</xdr:rowOff>
    </xdr:to>
    <xdr:cxnSp macro="">
      <xdr:nvCxnSpPr>
        <xdr:cNvPr id="425" name="直線コネクタ 424"/>
        <xdr:cNvCxnSpPr/>
      </xdr:nvCxnSpPr>
      <xdr:spPr>
        <a:xfrm flipV="1">
          <a:off x="15671800" y="1331722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48277</xdr:rowOff>
    </xdr:from>
    <xdr:ext cx="762000" cy="259045"/>
    <xdr:sp macro="" textlink="">
      <xdr:nvSpPr>
        <xdr:cNvPr id="426" name="公債費以外平均値テキスト"/>
        <xdr:cNvSpPr txBox="1"/>
      </xdr:nvSpPr>
      <xdr:spPr>
        <a:xfrm>
          <a:off x="16598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27" name="フローチャート : 判断 426"/>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46989</xdr:rowOff>
    </xdr:from>
    <xdr:to>
      <xdr:col>22</xdr:col>
      <xdr:colOff>565150</xdr:colOff>
      <xdr:row>77</xdr:row>
      <xdr:rowOff>144145</xdr:rowOff>
    </xdr:to>
    <xdr:cxnSp macro="">
      <xdr:nvCxnSpPr>
        <xdr:cNvPr id="428" name="直線コネクタ 427"/>
        <xdr:cNvCxnSpPr/>
      </xdr:nvCxnSpPr>
      <xdr:spPr>
        <a:xfrm>
          <a:off x="14782800" y="13248639"/>
          <a:ext cx="889000" cy="9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41911</xdr:rowOff>
    </xdr:from>
    <xdr:to>
      <xdr:col>22</xdr:col>
      <xdr:colOff>615950</xdr:colOff>
      <xdr:row>78</xdr:row>
      <xdr:rowOff>143511</xdr:rowOff>
    </xdr:to>
    <xdr:sp macro="" textlink="">
      <xdr:nvSpPr>
        <xdr:cNvPr id="429" name="フローチャート : 判断 428"/>
        <xdr:cNvSpPr/>
      </xdr:nvSpPr>
      <xdr:spPr>
        <a:xfrm>
          <a:off x="15621000" y="1341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128288</xdr:rowOff>
    </xdr:from>
    <xdr:ext cx="736600" cy="259045"/>
    <xdr:sp macro="" textlink="">
      <xdr:nvSpPr>
        <xdr:cNvPr id="430" name="テキスト ボックス 429"/>
        <xdr:cNvSpPr txBox="1"/>
      </xdr:nvSpPr>
      <xdr:spPr>
        <a:xfrm>
          <a:off x="15290800" y="13501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46989</xdr:rowOff>
    </xdr:from>
    <xdr:to>
      <xdr:col>21</xdr:col>
      <xdr:colOff>361950</xdr:colOff>
      <xdr:row>77</xdr:row>
      <xdr:rowOff>132714</xdr:rowOff>
    </xdr:to>
    <xdr:cxnSp macro="">
      <xdr:nvCxnSpPr>
        <xdr:cNvPr id="431" name="直線コネクタ 430"/>
        <xdr:cNvCxnSpPr/>
      </xdr:nvCxnSpPr>
      <xdr:spPr>
        <a:xfrm flipV="1">
          <a:off x="13893800" y="13248639"/>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133350</xdr:rowOff>
    </xdr:from>
    <xdr:to>
      <xdr:col>21</xdr:col>
      <xdr:colOff>412750</xdr:colOff>
      <xdr:row>78</xdr:row>
      <xdr:rowOff>63500</xdr:rowOff>
    </xdr:to>
    <xdr:sp macro="" textlink="">
      <xdr:nvSpPr>
        <xdr:cNvPr id="432" name="フローチャート : 判断 431"/>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48277</xdr:rowOff>
    </xdr:from>
    <xdr:ext cx="762000" cy="259045"/>
    <xdr:sp macro="" textlink="">
      <xdr:nvSpPr>
        <xdr:cNvPr id="433" name="テキスト ボックス 432"/>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132714</xdr:rowOff>
    </xdr:from>
    <xdr:to>
      <xdr:col>20</xdr:col>
      <xdr:colOff>158750</xdr:colOff>
      <xdr:row>77</xdr:row>
      <xdr:rowOff>132714</xdr:rowOff>
    </xdr:to>
    <xdr:cxnSp macro="">
      <xdr:nvCxnSpPr>
        <xdr:cNvPr id="434" name="直線コネクタ 433"/>
        <xdr:cNvCxnSpPr/>
      </xdr:nvCxnSpPr>
      <xdr:spPr>
        <a:xfrm>
          <a:off x="13004800" y="13162914"/>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156211</xdr:rowOff>
    </xdr:from>
    <xdr:to>
      <xdr:col>20</xdr:col>
      <xdr:colOff>209550</xdr:colOff>
      <xdr:row>78</xdr:row>
      <xdr:rowOff>86361</xdr:rowOff>
    </xdr:to>
    <xdr:sp macro="" textlink="">
      <xdr:nvSpPr>
        <xdr:cNvPr id="435" name="フローチャート : 判断 434"/>
        <xdr:cNvSpPr/>
      </xdr:nvSpPr>
      <xdr:spPr>
        <a:xfrm>
          <a:off x="13843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71138</xdr:rowOff>
    </xdr:from>
    <xdr:ext cx="762000" cy="259045"/>
    <xdr:sp macro="" textlink="">
      <xdr:nvSpPr>
        <xdr:cNvPr id="436" name="テキスト ボックス 435"/>
        <xdr:cNvSpPr txBox="1"/>
      </xdr:nvSpPr>
      <xdr:spPr>
        <a:xfrm>
          <a:off x="13512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104775</xdr:rowOff>
    </xdr:from>
    <xdr:to>
      <xdr:col>19</xdr:col>
      <xdr:colOff>6350</xdr:colOff>
      <xdr:row>78</xdr:row>
      <xdr:rowOff>34925</xdr:rowOff>
    </xdr:to>
    <xdr:sp macro="" textlink="">
      <xdr:nvSpPr>
        <xdr:cNvPr id="437" name="フローチャート : 判断 436"/>
        <xdr:cNvSpPr/>
      </xdr:nvSpPr>
      <xdr:spPr>
        <a:xfrm>
          <a:off x="12954000" y="1330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19702</xdr:rowOff>
    </xdr:from>
    <xdr:ext cx="762000" cy="259045"/>
    <xdr:sp macro="" textlink="">
      <xdr:nvSpPr>
        <xdr:cNvPr id="438" name="テキスト ボックス 437"/>
        <xdr:cNvSpPr txBox="1"/>
      </xdr:nvSpPr>
      <xdr:spPr>
        <a:xfrm>
          <a:off x="12623800" y="1339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64770</xdr:rowOff>
    </xdr:from>
    <xdr:to>
      <xdr:col>24</xdr:col>
      <xdr:colOff>82550</xdr:colOff>
      <xdr:row>77</xdr:row>
      <xdr:rowOff>166370</xdr:rowOff>
    </xdr:to>
    <xdr:sp macro="" textlink="">
      <xdr:nvSpPr>
        <xdr:cNvPr id="444" name="円/楕円 443"/>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81297</xdr:rowOff>
    </xdr:from>
    <xdr:ext cx="762000" cy="259045"/>
    <xdr:sp macro="" textlink="">
      <xdr:nvSpPr>
        <xdr:cNvPr id="445" name="公債費以外該当値テキスト"/>
        <xdr:cNvSpPr txBox="1"/>
      </xdr:nvSpPr>
      <xdr:spPr>
        <a:xfrm>
          <a:off x="165989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93345</xdr:rowOff>
    </xdr:from>
    <xdr:to>
      <xdr:col>22</xdr:col>
      <xdr:colOff>615950</xdr:colOff>
      <xdr:row>78</xdr:row>
      <xdr:rowOff>23495</xdr:rowOff>
    </xdr:to>
    <xdr:sp macro="" textlink="">
      <xdr:nvSpPr>
        <xdr:cNvPr id="446" name="円/楕円 445"/>
        <xdr:cNvSpPr/>
      </xdr:nvSpPr>
      <xdr:spPr>
        <a:xfrm>
          <a:off x="15621000" y="1329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33672</xdr:rowOff>
    </xdr:from>
    <xdr:ext cx="736600" cy="259045"/>
    <xdr:sp macro="" textlink="">
      <xdr:nvSpPr>
        <xdr:cNvPr id="447" name="テキスト ボックス 446"/>
        <xdr:cNvSpPr txBox="1"/>
      </xdr:nvSpPr>
      <xdr:spPr>
        <a:xfrm>
          <a:off x="15290800" y="13063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167639</xdr:rowOff>
    </xdr:from>
    <xdr:to>
      <xdr:col>21</xdr:col>
      <xdr:colOff>412750</xdr:colOff>
      <xdr:row>77</xdr:row>
      <xdr:rowOff>97789</xdr:rowOff>
    </xdr:to>
    <xdr:sp macro="" textlink="">
      <xdr:nvSpPr>
        <xdr:cNvPr id="448" name="円/楕円 447"/>
        <xdr:cNvSpPr/>
      </xdr:nvSpPr>
      <xdr:spPr>
        <a:xfrm>
          <a:off x="14732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107966</xdr:rowOff>
    </xdr:from>
    <xdr:ext cx="762000" cy="259045"/>
    <xdr:sp macro="" textlink="">
      <xdr:nvSpPr>
        <xdr:cNvPr id="449" name="テキスト ボックス 448"/>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81914</xdr:rowOff>
    </xdr:from>
    <xdr:to>
      <xdr:col>20</xdr:col>
      <xdr:colOff>209550</xdr:colOff>
      <xdr:row>78</xdr:row>
      <xdr:rowOff>12064</xdr:rowOff>
    </xdr:to>
    <xdr:sp macro="" textlink="">
      <xdr:nvSpPr>
        <xdr:cNvPr id="450" name="円/楕円 449"/>
        <xdr:cNvSpPr/>
      </xdr:nvSpPr>
      <xdr:spPr>
        <a:xfrm>
          <a:off x="13843000" y="1328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22241</xdr:rowOff>
    </xdr:from>
    <xdr:ext cx="762000" cy="259045"/>
    <xdr:sp macro="" textlink="">
      <xdr:nvSpPr>
        <xdr:cNvPr id="451" name="テキスト ボックス 450"/>
        <xdr:cNvSpPr txBox="1"/>
      </xdr:nvSpPr>
      <xdr:spPr>
        <a:xfrm>
          <a:off x="13512800" y="13052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81914</xdr:rowOff>
    </xdr:from>
    <xdr:to>
      <xdr:col>19</xdr:col>
      <xdr:colOff>6350</xdr:colOff>
      <xdr:row>77</xdr:row>
      <xdr:rowOff>12064</xdr:rowOff>
    </xdr:to>
    <xdr:sp macro="" textlink="">
      <xdr:nvSpPr>
        <xdr:cNvPr id="452" name="円/楕円 451"/>
        <xdr:cNvSpPr/>
      </xdr:nvSpPr>
      <xdr:spPr>
        <a:xfrm>
          <a:off x="12954000" y="1311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22242</xdr:rowOff>
    </xdr:from>
    <xdr:ext cx="762000" cy="259045"/>
    <xdr:sp macro="" textlink="">
      <xdr:nvSpPr>
        <xdr:cNvPr id="453" name="テキスト ボックス 452"/>
        <xdr:cNvSpPr txBox="1"/>
      </xdr:nvSpPr>
      <xdr:spPr>
        <a:xfrm>
          <a:off x="12623800" y="1288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熊本県山鹿市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38379</xdr:rowOff>
    </xdr:from>
    <xdr:to>
      <xdr:col>4</xdr:col>
      <xdr:colOff>1117600</xdr:colOff>
      <xdr:row>19</xdr:row>
      <xdr:rowOff>88606</xdr:rowOff>
    </xdr:to>
    <xdr:cxnSp macro="">
      <xdr:nvCxnSpPr>
        <xdr:cNvPr id="47" name="直線コネクタ 46"/>
        <xdr:cNvCxnSpPr/>
      </xdr:nvCxnSpPr>
      <xdr:spPr bwMode="auto">
        <a:xfrm flipV="1">
          <a:off x="5651500" y="2143404"/>
          <a:ext cx="0" cy="12503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60683</xdr:rowOff>
    </xdr:from>
    <xdr:ext cx="762000" cy="259045"/>
    <xdr:sp macro="" textlink="">
      <xdr:nvSpPr>
        <xdr:cNvPr id="48" name="人口1人当たり決算額の推移最小値テキスト130"/>
        <xdr:cNvSpPr txBox="1"/>
      </xdr:nvSpPr>
      <xdr:spPr>
        <a:xfrm>
          <a:off x="5740400" y="3365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53,268</a:t>
          </a:r>
          <a:endParaRPr kumimoji="1" lang="ja-JP" altLang="en-US" sz="1000" b="1">
            <a:latin typeface="ＭＳ Ｐゴシック"/>
          </a:endParaRPr>
        </a:p>
      </xdr:txBody>
    </xdr:sp>
    <xdr:clientData/>
  </xdr:oneCellAnchor>
  <xdr:twoCellAnchor>
    <xdr:from>
      <xdr:col>4</xdr:col>
      <xdr:colOff>1028700</xdr:colOff>
      <xdr:row>19</xdr:row>
      <xdr:rowOff>88606</xdr:rowOff>
    </xdr:from>
    <xdr:to>
      <xdr:col>5</xdr:col>
      <xdr:colOff>73025</xdr:colOff>
      <xdr:row>19</xdr:row>
      <xdr:rowOff>88606</xdr:rowOff>
    </xdr:to>
    <xdr:cxnSp macro="">
      <xdr:nvCxnSpPr>
        <xdr:cNvPr id="49" name="直線コネクタ 48"/>
        <xdr:cNvCxnSpPr/>
      </xdr:nvCxnSpPr>
      <xdr:spPr bwMode="auto">
        <a:xfrm>
          <a:off x="5562600" y="3393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124756</xdr:rowOff>
    </xdr:from>
    <xdr:ext cx="762000" cy="259045"/>
    <xdr:sp macro="" textlink="">
      <xdr:nvSpPr>
        <xdr:cNvPr id="50" name="人口1人当たり決算額の推移最大値テキスト130"/>
        <xdr:cNvSpPr txBox="1"/>
      </xdr:nvSpPr>
      <xdr:spPr>
        <a:xfrm>
          <a:off x="5740400" y="1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129,844</a:t>
          </a:r>
          <a:endParaRPr kumimoji="1" lang="ja-JP" altLang="en-US" sz="1000" b="1">
            <a:latin typeface="ＭＳ Ｐゴシック"/>
          </a:endParaRPr>
        </a:p>
      </xdr:txBody>
    </xdr:sp>
    <xdr:clientData/>
  </xdr:oneCellAnchor>
  <xdr:twoCellAnchor>
    <xdr:from>
      <xdr:col>4</xdr:col>
      <xdr:colOff>1028700</xdr:colOff>
      <xdr:row>12</xdr:row>
      <xdr:rowOff>38379</xdr:rowOff>
    </xdr:from>
    <xdr:to>
      <xdr:col>5</xdr:col>
      <xdr:colOff>73025</xdr:colOff>
      <xdr:row>12</xdr:row>
      <xdr:rowOff>38379</xdr:rowOff>
    </xdr:to>
    <xdr:cxnSp macro="">
      <xdr:nvCxnSpPr>
        <xdr:cNvPr id="51" name="直線コネクタ 50"/>
        <xdr:cNvCxnSpPr/>
      </xdr:nvCxnSpPr>
      <xdr:spPr bwMode="auto">
        <a:xfrm>
          <a:off x="5562600" y="2143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113556</xdr:rowOff>
    </xdr:from>
    <xdr:to>
      <xdr:col>4</xdr:col>
      <xdr:colOff>1117600</xdr:colOff>
      <xdr:row>15</xdr:row>
      <xdr:rowOff>147993</xdr:rowOff>
    </xdr:to>
    <xdr:cxnSp macro="">
      <xdr:nvCxnSpPr>
        <xdr:cNvPr id="52" name="直線コネクタ 51"/>
        <xdr:cNvCxnSpPr/>
      </xdr:nvCxnSpPr>
      <xdr:spPr bwMode="auto">
        <a:xfrm flipV="1">
          <a:off x="5003800" y="2732931"/>
          <a:ext cx="647700" cy="34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61563</xdr:rowOff>
    </xdr:from>
    <xdr:ext cx="762000" cy="259045"/>
    <xdr:sp macro="" textlink="">
      <xdr:nvSpPr>
        <xdr:cNvPr id="53" name="人口1人当たり決算額の推移平均値テキスト130"/>
        <xdr:cNvSpPr txBox="1"/>
      </xdr:nvSpPr>
      <xdr:spPr>
        <a:xfrm>
          <a:off x="5740400" y="2852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89486</xdr:rowOff>
    </xdr:from>
    <xdr:to>
      <xdr:col>5</xdr:col>
      <xdr:colOff>34925</xdr:colOff>
      <xdr:row>17</xdr:row>
      <xdr:rowOff>19636</xdr:rowOff>
    </xdr:to>
    <xdr:sp macro="" textlink="">
      <xdr:nvSpPr>
        <xdr:cNvPr id="54" name="フローチャート : 判断 53"/>
        <xdr:cNvSpPr/>
      </xdr:nvSpPr>
      <xdr:spPr bwMode="auto">
        <a:xfrm>
          <a:off x="56007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147993</xdr:rowOff>
    </xdr:from>
    <xdr:to>
      <xdr:col>4</xdr:col>
      <xdr:colOff>469900</xdr:colOff>
      <xdr:row>16</xdr:row>
      <xdr:rowOff>12907</xdr:rowOff>
    </xdr:to>
    <xdr:cxnSp macro="">
      <xdr:nvCxnSpPr>
        <xdr:cNvPr id="55" name="直線コネクタ 54"/>
        <xdr:cNvCxnSpPr/>
      </xdr:nvCxnSpPr>
      <xdr:spPr bwMode="auto">
        <a:xfrm flipV="1">
          <a:off x="4305300" y="2767368"/>
          <a:ext cx="698500" cy="36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47326</xdr:rowOff>
    </xdr:from>
    <xdr:to>
      <xdr:col>4</xdr:col>
      <xdr:colOff>520700</xdr:colOff>
      <xdr:row>17</xdr:row>
      <xdr:rowOff>148926</xdr:rowOff>
    </xdr:to>
    <xdr:sp macro="" textlink="">
      <xdr:nvSpPr>
        <xdr:cNvPr id="56" name="フローチャート : 判断 55"/>
        <xdr:cNvSpPr/>
      </xdr:nvSpPr>
      <xdr:spPr bwMode="auto">
        <a:xfrm>
          <a:off x="4953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133703</xdr:rowOff>
    </xdr:from>
    <xdr:ext cx="736600" cy="259045"/>
    <xdr:sp macro="" textlink="">
      <xdr:nvSpPr>
        <xdr:cNvPr id="57" name="テキスト ボックス 56"/>
        <xdr:cNvSpPr txBox="1"/>
      </xdr:nvSpPr>
      <xdr:spPr>
        <a:xfrm>
          <a:off x="4622800" y="3095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144172</xdr:rowOff>
    </xdr:from>
    <xdr:to>
      <xdr:col>3</xdr:col>
      <xdr:colOff>904875</xdr:colOff>
      <xdr:row>16</xdr:row>
      <xdr:rowOff>12907</xdr:rowOff>
    </xdr:to>
    <xdr:cxnSp macro="">
      <xdr:nvCxnSpPr>
        <xdr:cNvPr id="58" name="直線コネクタ 57"/>
        <xdr:cNvCxnSpPr/>
      </xdr:nvCxnSpPr>
      <xdr:spPr bwMode="auto">
        <a:xfrm>
          <a:off x="3606800" y="2763547"/>
          <a:ext cx="698500" cy="40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69728</xdr:rowOff>
    </xdr:from>
    <xdr:to>
      <xdr:col>3</xdr:col>
      <xdr:colOff>955675</xdr:colOff>
      <xdr:row>17</xdr:row>
      <xdr:rowOff>171328</xdr:rowOff>
    </xdr:to>
    <xdr:sp macro="" textlink="">
      <xdr:nvSpPr>
        <xdr:cNvPr id="59" name="フローチャート : 判断 58"/>
        <xdr:cNvSpPr/>
      </xdr:nvSpPr>
      <xdr:spPr bwMode="auto">
        <a:xfrm>
          <a:off x="4254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156105</xdr:rowOff>
    </xdr:from>
    <xdr:ext cx="762000" cy="259045"/>
    <xdr:sp macro="" textlink="">
      <xdr:nvSpPr>
        <xdr:cNvPr id="60" name="テキスト ボックス 59"/>
        <xdr:cNvSpPr txBox="1"/>
      </xdr:nvSpPr>
      <xdr:spPr>
        <a:xfrm>
          <a:off x="39243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58284</xdr:rowOff>
    </xdr:from>
    <xdr:to>
      <xdr:col>3</xdr:col>
      <xdr:colOff>206375</xdr:colOff>
      <xdr:row>15</xdr:row>
      <xdr:rowOff>144172</xdr:rowOff>
    </xdr:to>
    <xdr:cxnSp macro="">
      <xdr:nvCxnSpPr>
        <xdr:cNvPr id="61" name="直線コネクタ 60"/>
        <xdr:cNvCxnSpPr/>
      </xdr:nvCxnSpPr>
      <xdr:spPr bwMode="auto">
        <a:xfrm>
          <a:off x="2908300" y="2677659"/>
          <a:ext cx="698500" cy="85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37986</xdr:rowOff>
    </xdr:from>
    <xdr:to>
      <xdr:col>3</xdr:col>
      <xdr:colOff>257175</xdr:colOff>
      <xdr:row>17</xdr:row>
      <xdr:rowOff>139586</xdr:rowOff>
    </xdr:to>
    <xdr:sp macro="" textlink="">
      <xdr:nvSpPr>
        <xdr:cNvPr id="62" name="フローチャート : 判断 61"/>
        <xdr:cNvSpPr/>
      </xdr:nvSpPr>
      <xdr:spPr bwMode="auto">
        <a:xfrm>
          <a:off x="35560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124363</xdr:rowOff>
    </xdr:from>
    <xdr:ext cx="762000" cy="259045"/>
    <xdr:sp macro="" textlink="">
      <xdr:nvSpPr>
        <xdr:cNvPr id="63" name="テキスト ボックス 62"/>
        <xdr:cNvSpPr txBox="1"/>
      </xdr:nvSpPr>
      <xdr:spPr>
        <a:xfrm>
          <a:off x="32258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234</xdr:rowOff>
    </xdr:from>
    <xdr:to>
      <xdr:col>2</xdr:col>
      <xdr:colOff>692150</xdr:colOff>
      <xdr:row>17</xdr:row>
      <xdr:rowOff>101834</xdr:rowOff>
    </xdr:to>
    <xdr:sp macro="" textlink="">
      <xdr:nvSpPr>
        <xdr:cNvPr id="64" name="フローチャート : 判断 63"/>
        <xdr:cNvSpPr/>
      </xdr:nvSpPr>
      <xdr:spPr bwMode="auto">
        <a:xfrm>
          <a:off x="28575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86611</xdr:rowOff>
    </xdr:from>
    <xdr:ext cx="762000" cy="259045"/>
    <xdr:sp macro="" textlink="">
      <xdr:nvSpPr>
        <xdr:cNvPr id="65" name="テキスト ボックス 64"/>
        <xdr:cNvSpPr txBox="1"/>
      </xdr:nvSpPr>
      <xdr:spPr>
        <a:xfrm>
          <a:off x="2527300" y="304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62756</xdr:rowOff>
    </xdr:from>
    <xdr:to>
      <xdr:col>5</xdr:col>
      <xdr:colOff>34925</xdr:colOff>
      <xdr:row>15</xdr:row>
      <xdr:rowOff>164356</xdr:rowOff>
    </xdr:to>
    <xdr:sp macro="" textlink="">
      <xdr:nvSpPr>
        <xdr:cNvPr id="71" name="円/楕円 70"/>
        <xdr:cNvSpPr/>
      </xdr:nvSpPr>
      <xdr:spPr bwMode="auto">
        <a:xfrm>
          <a:off x="5600700" y="2682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79283</xdr:rowOff>
    </xdr:from>
    <xdr:ext cx="762000" cy="259045"/>
    <xdr:sp macro="" textlink="">
      <xdr:nvSpPr>
        <xdr:cNvPr id="72" name="人口1人当たり決算額の推移該当値テキスト130"/>
        <xdr:cNvSpPr txBox="1"/>
      </xdr:nvSpPr>
      <xdr:spPr>
        <a:xfrm>
          <a:off x="5740400" y="2527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93,740</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97193</xdr:rowOff>
    </xdr:from>
    <xdr:to>
      <xdr:col>4</xdr:col>
      <xdr:colOff>520700</xdr:colOff>
      <xdr:row>16</xdr:row>
      <xdr:rowOff>27343</xdr:rowOff>
    </xdr:to>
    <xdr:sp macro="" textlink="">
      <xdr:nvSpPr>
        <xdr:cNvPr id="73" name="円/楕円 72"/>
        <xdr:cNvSpPr/>
      </xdr:nvSpPr>
      <xdr:spPr bwMode="auto">
        <a:xfrm>
          <a:off x="4953000" y="2716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37520</xdr:rowOff>
    </xdr:from>
    <xdr:ext cx="736600" cy="259045"/>
    <xdr:sp macro="" textlink="">
      <xdr:nvSpPr>
        <xdr:cNvPr id="74" name="テキスト ボックス 73"/>
        <xdr:cNvSpPr txBox="1"/>
      </xdr:nvSpPr>
      <xdr:spPr>
        <a:xfrm>
          <a:off x="4622800" y="2485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91,631</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133557</xdr:rowOff>
    </xdr:from>
    <xdr:to>
      <xdr:col>3</xdr:col>
      <xdr:colOff>955675</xdr:colOff>
      <xdr:row>16</xdr:row>
      <xdr:rowOff>63707</xdr:rowOff>
    </xdr:to>
    <xdr:sp macro="" textlink="">
      <xdr:nvSpPr>
        <xdr:cNvPr id="75" name="円/楕円 74"/>
        <xdr:cNvSpPr/>
      </xdr:nvSpPr>
      <xdr:spPr bwMode="auto">
        <a:xfrm>
          <a:off x="4254500" y="2752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73884</xdr:rowOff>
    </xdr:from>
    <xdr:ext cx="762000" cy="259045"/>
    <xdr:sp macro="" textlink="">
      <xdr:nvSpPr>
        <xdr:cNvPr id="76" name="テキスト ボックス 75"/>
        <xdr:cNvSpPr txBox="1"/>
      </xdr:nvSpPr>
      <xdr:spPr>
        <a:xfrm>
          <a:off x="3924300" y="252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89,404</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93372</xdr:rowOff>
    </xdr:from>
    <xdr:to>
      <xdr:col>3</xdr:col>
      <xdr:colOff>257175</xdr:colOff>
      <xdr:row>16</xdr:row>
      <xdr:rowOff>23522</xdr:rowOff>
    </xdr:to>
    <xdr:sp macro="" textlink="">
      <xdr:nvSpPr>
        <xdr:cNvPr id="77" name="円/楕円 76"/>
        <xdr:cNvSpPr/>
      </xdr:nvSpPr>
      <xdr:spPr bwMode="auto">
        <a:xfrm>
          <a:off x="3556000" y="2712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33699</xdr:rowOff>
    </xdr:from>
    <xdr:ext cx="762000" cy="259045"/>
    <xdr:sp macro="" textlink="">
      <xdr:nvSpPr>
        <xdr:cNvPr id="78" name="テキスト ボックス 77"/>
        <xdr:cNvSpPr txBox="1"/>
      </xdr:nvSpPr>
      <xdr:spPr>
        <a:xfrm>
          <a:off x="3225800" y="248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91,865</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7484</xdr:rowOff>
    </xdr:from>
    <xdr:to>
      <xdr:col>2</xdr:col>
      <xdr:colOff>692150</xdr:colOff>
      <xdr:row>15</xdr:row>
      <xdr:rowOff>109084</xdr:rowOff>
    </xdr:to>
    <xdr:sp macro="" textlink="">
      <xdr:nvSpPr>
        <xdr:cNvPr id="79" name="円/楕円 78"/>
        <xdr:cNvSpPr/>
      </xdr:nvSpPr>
      <xdr:spPr bwMode="auto">
        <a:xfrm>
          <a:off x="2857500" y="2626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119261</xdr:rowOff>
    </xdr:from>
    <xdr:ext cx="762000" cy="259045"/>
    <xdr:sp macro="" textlink="">
      <xdr:nvSpPr>
        <xdr:cNvPr id="80" name="テキスト ボックス 79"/>
        <xdr:cNvSpPr txBox="1"/>
      </xdr:nvSpPr>
      <xdr:spPr>
        <a:xfrm>
          <a:off x="2527300" y="23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97,125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30919</xdr:rowOff>
    </xdr:from>
    <xdr:to>
      <xdr:col>4</xdr:col>
      <xdr:colOff>1117600</xdr:colOff>
      <xdr:row>38</xdr:row>
      <xdr:rowOff>115387</xdr:rowOff>
    </xdr:to>
    <xdr:cxnSp macro="">
      <xdr:nvCxnSpPr>
        <xdr:cNvPr id="107" name="直線コネクタ 106"/>
        <xdr:cNvCxnSpPr/>
      </xdr:nvCxnSpPr>
      <xdr:spPr bwMode="auto">
        <a:xfrm flipV="1">
          <a:off x="5651500" y="6298369"/>
          <a:ext cx="0" cy="12846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87464</xdr:rowOff>
    </xdr:from>
    <xdr:ext cx="762000" cy="259045"/>
    <xdr:sp macro="" textlink="">
      <xdr:nvSpPr>
        <xdr:cNvPr id="108" name="人口1人当たり決算額の推移最小値テキスト445"/>
        <xdr:cNvSpPr txBox="1"/>
      </xdr:nvSpPr>
      <xdr:spPr>
        <a:xfrm>
          <a:off x="5740400" y="7555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-4,492</a:t>
          </a:r>
          <a:endParaRPr kumimoji="1" lang="ja-JP" altLang="en-US" sz="1000" b="1">
            <a:latin typeface="ＭＳ Ｐゴシック"/>
          </a:endParaRPr>
        </a:p>
      </xdr:txBody>
    </xdr:sp>
    <xdr:clientData/>
  </xdr:oneCellAnchor>
  <xdr:twoCellAnchor>
    <xdr:from>
      <xdr:col>4</xdr:col>
      <xdr:colOff>1028700</xdr:colOff>
      <xdr:row>38</xdr:row>
      <xdr:rowOff>115387</xdr:rowOff>
    </xdr:from>
    <xdr:to>
      <xdr:col>5</xdr:col>
      <xdr:colOff>73025</xdr:colOff>
      <xdr:row>38</xdr:row>
      <xdr:rowOff>115387</xdr:rowOff>
    </xdr:to>
    <xdr:cxnSp macro="">
      <xdr:nvCxnSpPr>
        <xdr:cNvPr id="109" name="直線コネクタ 108"/>
        <xdr:cNvCxnSpPr/>
      </xdr:nvCxnSpPr>
      <xdr:spPr bwMode="auto">
        <a:xfrm>
          <a:off x="5562600" y="75829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117296</xdr:rowOff>
    </xdr:from>
    <xdr:ext cx="762000" cy="259045"/>
    <xdr:sp macro="" textlink="">
      <xdr:nvSpPr>
        <xdr:cNvPr id="110" name="人口1人当たり決算額の推移最大値テキスト445"/>
        <xdr:cNvSpPr txBox="1"/>
      </xdr:nvSpPr>
      <xdr:spPr>
        <a:xfrm>
          <a:off x="5740400" y="604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4</xdr:col>
      <xdr:colOff>1028700</xdr:colOff>
      <xdr:row>34</xdr:row>
      <xdr:rowOff>30919</xdr:rowOff>
    </xdr:from>
    <xdr:to>
      <xdr:col>5</xdr:col>
      <xdr:colOff>73025</xdr:colOff>
      <xdr:row>34</xdr:row>
      <xdr:rowOff>30919</xdr:rowOff>
    </xdr:to>
    <xdr:cxnSp macro="">
      <xdr:nvCxnSpPr>
        <xdr:cNvPr id="111" name="直線コネクタ 110"/>
        <xdr:cNvCxnSpPr/>
      </xdr:nvCxnSpPr>
      <xdr:spPr bwMode="auto">
        <a:xfrm>
          <a:off x="5562600" y="62983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9706</xdr:rowOff>
    </xdr:from>
    <xdr:to>
      <xdr:col>4</xdr:col>
      <xdr:colOff>1117600</xdr:colOff>
      <xdr:row>36</xdr:row>
      <xdr:rowOff>93853</xdr:rowOff>
    </xdr:to>
    <xdr:cxnSp macro="">
      <xdr:nvCxnSpPr>
        <xdr:cNvPr id="112" name="直線コネクタ 111"/>
        <xdr:cNvCxnSpPr/>
      </xdr:nvCxnSpPr>
      <xdr:spPr bwMode="auto">
        <a:xfrm flipV="1">
          <a:off x="5003800" y="6962956"/>
          <a:ext cx="647700" cy="84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7060</xdr:rowOff>
    </xdr:from>
    <xdr:ext cx="762000" cy="259045"/>
    <xdr:sp macro="" textlink="">
      <xdr:nvSpPr>
        <xdr:cNvPr id="113" name="人口1人当たり決算額の推移平均値テキスト445"/>
        <xdr:cNvSpPr txBox="1"/>
      </xdr:nvSpPr>
      <xdr:spPr>
        <a:xfrm>
          <a:off x="5740400" y="6960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34983</xdr:rowOff>
    </xdr:from>
    <xdr:to>
      <xdr:col>5</xdr:col>
      <xdr:colOff>34925</xdr:colOff>
      <xdr:row>36</xdr:row>
      <xdr:rowOff>136583</xdr:rowOff>
    </xdr:to>
    <xdr:sp macro="" textlink="">
      <xdr:nvSpPr>
        <xdr:cNvPr id="114" name="フローチャート : 判断 113"/>
        <xdr:cNvSpPr/>
      </xdr:nvSpPr>
      <xdr:spPr bwMode="auto">
        <a:xfrm>
          <a:off x="56007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257302</xdr:rowOff>
    </xdr:from>
    <xdr:to>
      <xdr:col>4</xdr:col>
      <xdr:colOff>469900</xdr:colOff>
      <xdr:row>36</xdr:row>
      <xdr:rowOff>93853</xdr:rowOff>
    </xdr:to>
    <xdr:cxnSp macro="">
      <xdr:nvCxnSpPr>
        <xdr:cNvPr id="115" name="直線コネクタ 114"/>
        <xdr:cNvCxnSpPr/>
      </xdr:nvCxnSpPr>
      <xdr:spPr bwMode="auto">
        <a:xfrm>
          <a:off x="4305300" y="6867652"/>
          <a:ext cx="698500" cy="179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112388</xdr:rowOff>
    </xdr:from>
    <xdr:to>
      <xdr:col>4</xdr:col>
      <xdr:colOff>520700</xdr:colOff>
      <xdr:row>37</xdr:row>
      <xdr:rowOff>42538</xdr:rowOff>
    </xdr:to>
    <xdr:sp macro="" textlink="">
      <xdr:nvSpPr>
        <xdr:cNvPr id="116" name="フローチャート : 判断 115"/>
        <xdr:cNvSpPr/>
      </xdr:nvSpPr>
      <xdr:spPr bwMode="auto">
        <a:xfrm>
          <a:off x="4953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27315</xdr:rowOff>
    </xdr:from>
    <xdr:ext cx="736600" cy="259045"/>
    <xdr:sp macro="" textlink="">
      <xdr:nvSpPr>
        <xdr:cNvPr id="117" name="テキスト ボックス 116"/>
        <xdr:cNvSpPr txBox="1"/>
      </xdr:nvSpPr>
      <xdr:spPr>
        <a:xfrm>
          <a:off x="4622800" y="7152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212496</xdr:rowOff>
    </xdr:from>
    <xdr:to>
      <xdr:col>3</xdr:col>
      <xdr:colOff>904875</xdr:colOff>
      <xdr:row>35</xdr:row>
      <xdr:rowOff>257302</xdr:rowOff>
    </xdr:to>
    <xdr:cxnSp macro="">
      <xdr:nvCxnSpPr>
        <xdr:cNvPr id="118" name="直線コネクタ 117"/>
        <xdr:cNvCxnSpPr/>
      </xdr:nvCxnSpPr>
      <xdr:spPr bwMode="auto">
        <a:xfrm>
          <a:off x="3606800" y="6822846"/>
          <a:ext cx="698500" cy="44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67125</xdr:rowOff>
    </xdr:from>
    <xdr:to>
      <xdr:col>3</xdr:col>
      <xdr:colOff>955675</xdr:colOff>
      <xdr:row>36</xdr:row>
      <xdr:rowOff>168725</xdr:rowOff>
    </xdr:to>
    <xdr:sp macro="" textlink="">
      <xdr:nvSpPr>
        <xdr:cNvPr id="119" name="フローチャート : 判断 118"/>
        <xdr:cNvSpPr/>
      </xdr:nvSpPr>
      <xdr:spPr bwMode="auto">
        <a:xfrm>
          <a:off x="4254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153502</xdr:rowOff>
    </xdr:from>
    <xdr:ext cx="762000" cy="259045"/>
    <xdr:sp macro="" textlink="">
      <xdr:nvSpPr>
        <xdr:cNvPr id="120" name="テキスト ボックス 119"/>
        <xdr:cNvSpPr txBox="1"/>
      </xdr:nvSpPr>
      <xdr:spPr>
        <a:xfrm>
          <a:off x="39243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180973</xdr:rowOff>
    </xdr:from>
    <xdr:to>
      <xdr:col>3</xdr:col>
      <xdr:colOff>206375</xdr:colOff>
      <xdr:row>35</xdr:row>
      <xdr:rowOff>212496</xdr:rowOff>
    </xdr:to>
    <xdr:cxnSp macro="">
      <xdr:nvCxnSpPr>
        <xdr:cNvPr id="121" name="直線コネクタ 120"/>
        <xdr:cNvCxnSpPr/>
      </xdr:nvCxnSpPr>
      <xdr:spPr bwMode="auto">
        <a:xfrm>
          <a:off x="2908300" y="6791323"/>
          <a:ext cx="698500" cy="31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32423</xdr:rowOff>
    </xdr:from>
    <xdr:to>
      <xdr:col>3</xdr:col>
      <xdr:colOff>257175</xdr:colOff>
      <xdr:row>36</xdr:row>
      <xdr:rowOff>134023</xdr:rowOff>
    </xdr:to>
    <xdr:sp macro="" textlink="">
      <xdr:nvSpPr>
        <xdr:cNvPr id="122" name="フローチャート : 判断 121"/>
        <xdr:cNvSpPr/>
      </xdr:nvSpPr>
      <xdr:spPr bwMode="auto">
        <a:xfrm>
          <a:off x="3556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118800</xdr:rowOff>
    </xdr:from>
    <xdr:ext cx="762000" cy="259045"/>
    <xdr:sp macro="" textlink="">
      <xdr:nvSpPr>
        <xdr:cNvPr id="123" name="テキスト ボックス 122"/>
        <xdr:cNvSpPr txBox="1"/>
      </xdr:nvSpPr>
      <xdr:spPr>
        <a:xfrm>
          <a:off x="3225800" y="707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335569</xdr:rowOff>
    </xdr:from>
    <xdr:to>
      <xdr:col>2</xdr:col>
      <xdr:colOff>692150</xdr:colOff>
      <xdr:row>36</xdr:row>
      <xdr:rowOff>94269</xdr:rowOff>
    </xdr:to>
    <xdr:sp macro="" textlink="">
      <xdr:nvSpPr>
        <xdr:cNvPr id="124" name="フローチャート : 判断 123"/>
        <xdr:cNvSpPr/>
      </xdr:nvSpPr>
      <xdr:spPr bwMode="auto">
        <a:xfrm>
          <a:off x="2857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79046</xdr:rowOff>
    </xdr:from>
    <xdr:ext cx="762000" cy="259045"/>
    <xdr:sp macro="" textlink="">
      <xdr:nvSpPr>
        <xdr:cNvPr id="125" name="テキスト ボックス 124"/>
        <xdr:cNvSpPr txBox="1"/>
      </xdr:nvSpPr>
      <xdr:spPr>
        <a:xfrm>
          <a:off x="2527300" y="703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301806</xdr:rowOff>
    </xdr:from>
    <xdr:to>
      <xdr:col>5</xdr:col>
      <xdr:colOff>34925</xdr:colOff>
      <xdr:row>36</xdr:row>
      <xdr:rowOff>60506</xdr:rowOff>
    </xdr:to>
    <xdr:sp macro="" textlink="">
      <xdr:nvSpPr>
        <xdr:cNvPr id="131" name="円/楕円 130"/>
        <xdr:cNvSpPr/>
      </xdr:nvSpPr>
      <xdr:spPr bwMode="auto">
        <a:xfrm>
          <a:off x="5600700" y="6912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146883</xdr:rowOff>
    </xdr:from>
    <xdr:ext cx="762000" cy="259045"/>
    <xdr:sp macro="" textlink="">
      <xdr:nvSpPr>
        <xdr:cNvPr id="132" name="人口1人当たり決算額の推移該当値テキスト445"/>
        <xdr:cNvSpPr txBox="1"/>
      </xdr:nvSpPr>
      <xdr:spPr>
        <a:xfrm>
          <a:off x="5740400" y="6757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22,631</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43053</xdr:rowOff>
    </xdr:from>
    <xdr:to>
      <xdr:col>4</xdr:col>
      <xdr:colOff>520700</xdr:colOff>
      <xdr:row>36</xdr:row>
      <xdr:rowOff>144653</xdr:rowOff>
    </xdr:to>
    <xdr:sp macro="" textlink="">
      <xdr:nvSpPr>
        <xdr:cNvPr id="133" name="円/楕円 132"/>
        <xdr:cNvSpPr/>
      </xdr:nvSpPr>
      <xdr:spPr bwMode="auto">
        <a:xfrm>
          <a:off x="4953000" y="6996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154830</xdr:rowOff>
    </xdr:from>
    <xdr:ext cx="736600" cy="259045"/>
    <xdr:sp macro="" textlink="">
      <xdr:nvSpPr>
        <xdr:cNvPr id="134" name="テキスト ボックス 133"/>
        <xdr:cNvSpPr txBox="1"/>
      </xdr:nvSpPr>
      <xdr:spPr>
        <a:xfrm>
          <a:off x="4622800" y="67651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18,950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206502</xdr:rowOff>
    </xdr:from>
    <xdr:to>
      <xdr:col>3</xdr:col>
      <xdr:colOff>955675</xdr:colOff>
      <xdr:row>35</xdr:row>
      <xdr:rowOff>308102</xdr:rowOff>
    </xdr:to>
    <xdr:sp macro="" textlink="">
      <xdr:nvSpPr>
        <xdr:cNvPr id="135" name="円/楕円 134"/>
        <xdr:cNvSpPr/>
      </xdr:nvSpPr>
      <xdr:spPr bwMode="auto">
        <a:xfrm>
          <a:off x="4254500" y="6816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318279</xdr:rowOff>
    </xdr:from>
    <xdr:ext cx="762000" cy="259045"/>
    <xdr:sp macro="" textlink="">
      <xdr:nvSpPr>
        <xdr:cNvPr id="136" name="テキスト ボックス 135"/>
        <xdr:cNvSpPr txBox="1"/>
      </xdr:nvSpPr>
      <xdr:spPr>
        <a:xfrm>
          <a:off x="3924300" y="6585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26,800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161696</xdr:rowOff>
    </xdr:from>
    <xdr:to>
      <xdr:col>3</xdr:col>
      <xdr:colOff>257175</xdr:colOff>
      <xdr:row>35</xdr:row>
      <xdr:rowOff>263296</xdr:rowOff>
    </xdr:to>
    <xdr:sp macro="" textlink="">
      <xdr:nvSpPr>
        <xdr:cNvPr id="137" name="円/楕円 136"/>
        <xdr:cNvSpPr/>
      </xdr:nvSpPr>
      <xdr:spPr bwMode="auto">
        <a:xfrm>
          <a:off x="3556000" y="6772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273473</xdr:rowOff>
    </xdr:from>
    <xdr:ext cx="762000" cy="259045"/>
    <xdr:sp macro="" textlink="">
      <xdr:nvSpPr>
        <xdr:cNvPr id="138" name="テキスト ボックス 137"/>
        <xdr:cNvSpPr txBox="1"/>
      </xdr:nvSpPr>
      <xdr:spPr>
        <a:xfrm>
          <a:off x="3225800" y="654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28,760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130173</xdr:rowOff>
    </xdr:from>
    <xdr:to>
      <xdr:col>2</xdr:col>
      <xdr:colOff>692150</xdr:colOff>
      <xdr:row>35</xdr:row>
      <xdr:rowOff>231773</xdr:rowOff>
    </xdr:to>
    <xdr:sp macro="" textlink="">
      <xdr:nvSpPr>
        <xdr:cNvPr id="139" name="円/楕円 138"/>
        <xdr:cNvSpPr/>
      </xdr:nvSpPr>
      <xdr:spPr bwMode="auto">
        <a:xfrm>
          <a:off x="2857500" y="6740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241950</xdr:rowOff>
    </xdr:from>
    <xdr:ext cx="762000" cy="259045"/>
    <xdr:sp macro="" textlink="">
      <xdr:nvSpPr>
        <xdr:cNvPr id="140" name="テキスト ボックス 139"/>
        <xdr:cNvSpPr txBox="1"/>
      </xdr:nvSpPr>
      <xdr:spPr>
        <a:xfrm>
          <a:off x="2527300" y="6509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30,139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熊本県山鹿市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54,118
53,911
29,969.00
31,463,959
29,709,396
1,659,517
17,909,699
34,593,800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13.1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74,081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16732</xdr:rowOff>
    </xdr:from>
    <xdr:to>
      <xdr:col>6</xdr:col>
      <xdr:colOff>510540</xdr:colOff>
      <xdr:row>38</xdr:row>
      <xdr:rowOff>113526</xdr:rowOff>
    </xdr:to>
    <xdr:cxnSp macro="">
      <xdr:nvCxnSpPr>
        <xdr:cNvPr id="56" name="直線コネクタ 55"/>
        <xdr:cNvCxnSpPr/>
      </xdr:nvCxnSpPr>
      <xdr:spPr>
        <a:xfrm flipV="1">
          <a:off x="4633595" y="5160232"/>
          <a:ext cx="1270" cy="146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117353</xdr:rowOff>
    </xdr:from>
    <xdr:ext cx="534377" cy="259045"/>
    <xdr:sp macro="" textlink="">
      <xdr:nvSpPr>
        <xdr:cNvPr id="57" name="人件費最小値テキスト"/>
        <xdr:cNvSpPr txBox="1"/>
      </xdr:nvSpPr>
      <xdr:spPr>
        <a:xfrm>
          <a:off x="4686300" y="663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45,374</a:t>
          </a:r>
          <a:endParaRPr kumimoji="1" lang="ja-JP" altLang="en-US" sz="1000" b="1">
            <a:latin typeface="ＭＳ Ｐゴシック"/>
          </a:endParaRPr>
        </a:p>
      </xdr:txBody>
    </xdr:sp>
    <xdr:clientData/>
  </xdr:oneCellAnchor>
  <xdr:twoCellAnchor>
    <xdr:from>
      <xdr:col>6</xdr:col>
      <xdr:colOff>422275</xdr:colOff>
      <xdr:row>38</xdr:row>
      <xdr:rowOff>113526</xdr:rowOff>
    </xdr:from>
    <xdr:to>
      <xdr:col>6</xdr:col>
      <xdr:colOff>600075</xdr:colOff>
      <xdr:row>38</xdr:row>
      <xdr:rowOff>113526</xdr:rowOff>
    </xdr:to>
    <xdr:cxnSp macro="">
      <xdr:nvCxnSpPr>
        <xdr:cNvPr id="58" name="直線コネクタ 57"/>
        <xdr:cNvCxnSpPr/>
      </xdr:nvCxnSpPr>
      <xdr:spPr>
        <a:xfrm>
          <a:off x="4546600" y="662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134859</xdr:rowOff>
    </xdr:from>
    <xdr:ext cx="599010" cy="259045"/>
    <xdr:sp macro="" textlink="">
      <xdr:nvSpPr>
        <xdr:cNvPr id="59" name="人件費最大値テキスト"/>
        <xdr:cNvSpPr txBox="1"/>
      </xdr:nvSpPr>
      <xdr:spPr>
        <a:xfrm>
          <a:off x="4686300" y="493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122,455</a:t>
          </a:r>
          <a:endParaRPr kumimoji="1" lang="ja-JP" altLang="en-US" sz="1000" b="1">
            <a:latin typeface="ＭＳ Ｐゴシック"/>
          </a:endParaRPr>
        </a:p>
      </xdr:txBody>
    </xdr:sp>
    <xdr:clientData/>
  </xdr:oneCellAnchor>
  <xdr:twoCellAnchor>
    <xdr:from>
      <xdr:col>6</xdr:col>
      <xdr:colOff>422275</xdr:colOff>
      <xdr:row>30</xdr:row>
      <xdr:rowOff>16732</xdr:rowOff>
    </xdr:from>
    <xdr:to>
      <xdr:col>6</xdr:col>
      <xdr:colOff>600075</xdr:colOff>
      <xdr:row>30</xdr:row>
      <xdr:rowOff>16732</xdr:rowOff>
    </xdr:to>
    <xdr:cxnSp macro="">
      <xdr:nvCxnSpPr>
        <xdr:cNvPr id="60" name="直線コネクタ 59"/>
        <xdr:cNvCxnSpPr/>
      </xdr:nvCxnSpPr>
      <xdr:spPr>
        <a:xfrm>
          <a:off x="4546600" y="516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93256</xdr:rowOff>
    </xdr:from>
    <xdr:to>
      <xdr:col>6</xdr:col>
      <xdr:colOff>511175</xdr:colOff>
      <xdr:row>34</xdr:row>
      <xdr:rowOff>152845</xdr:rowOff>
    </xdr:to>
    <xdr:cxnSp macro="">
      <xdr:nvCxnSpPr>
        <xdr:cNvPr id="61" name="直線コネクタ 60"/>
        <xdr:cNvCxnSpPr/>
      </xdr:nvCxnSpPr>
      <xdr:spPr>
        <a:xfrm flipV="1">
          <a:off x="3797300" y="5751106"/>
          <a:ext cx="838200" cy="23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42581</xdr:rowOff>
    </xdr:from>
    <xdr:ext cx="534377" cy="259045"/>
    <xdr:sp macro="" textlink="">
      <xdr:nvSpPr>
        <xdr:cNvPr id="62" name="人件費平均値テキスト"/>
        <xdr:cNvSpPr txBox="1"/>
      </xdr:nvSpPr>
      <xdr:spPr>
        <a:xfrm>
          <a:off x="4686300" y="6043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64154</xdr:rowOff>
    </xdr:from>
    <xdr:to>
      <xdr:col>6</xdr:col>
      <xdr:colOff>561975</xdr:colOff>
      <xdr:row>35</xdr:row>
      <xdr:rowOff>165754</xdr:rowOff>
    </xdr:to>
    <xdr:sp macro="" textlink="">
      <xdr:nvSpPr>
        <xdr:cNvPr id="63" name="フローチャート : 判断 62"/>
        <xdr:cNvSpPr/>
      </xdr:nvSpPr>
      <xdr:spPr>
        <a:xfrm>
          <a:off x="45847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152845</xdr:rowOff>
    </xdr:from>
    <xdr:to>
      <xdr:col>5</xdr:col>
      <xdr:colOff>358775</xdr:colOff>
      <xdr:row>35</xdr:row>
      <xdr:rowOff>64281</xdr:rowOff>
    </xdr:to>
    <xdr:cxnSp macro="">
      <xdr:nvCxnSpPr>
        <xdr:cNvPr id="64" name="直線コネクタ 63"/>
        <xdr:cNvCxnSpPr/>
      </xdr:nvCxnSpPr>
      <xdr:spPr>
        <a:xfrm flipV="1">
          <a:off x="2908300" y="5982145"/>
          <a:ext cx="889000" cy="8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29578</xdr:rowOff>
    </xdr:from>
    <xdr:to>
      <xdr:col>5</xdr:col>
      <xdr:colOff>409575</xdr:colOff>
      <xdr:row>36</xdr:row>
      <xdr:rowOff>131178</xdr:rowOff>
    </xdr:to>
    <xdr:sp macro="" textlink="">
      <xdr:nvSpPr>
        <xdr:cNvPr id="65" name="フローチャート : 判断 64"/>
        <xdr:cNvSpPr/>
      </xdr:nvSpPr>
      <xdr:spPr>
        <a:xfrm>
          <a:off x="3746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122305</xdr:rowOff>
    </xdr:from>
    <xdr:ext cx="534377" cy="259045"/>
    <xdr:sp macro="" textlink="">
      <xdr:nvSpPr>
        <xdr:cNvPr id="66" name="テキスト ボックス 65"/>
        <xdr:cNvSpPr txBox="1"/>
      </xdr:nvSpPr>
      <xdr:spPr>
        <a:xfrm>
          <a:off x="3530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165722</xdr:rowOff>
    </xdr:from>
    <xdr:to>
      <xdr:col>4</xdr:col>
      <xdr:colOff>155575</xdr:colOff>
      <xdr:row>35</xdr:row>
      <xdr:rowOff>64281</xdr:rowOff>
    </xdr:to>
    <xdr:cxnSp macro="">
      <xdr:nvCxnSpPr>
        <xdr:cNvPr id="67" name="直線コネクタ 66"/>
        <xdr:cNvCxnSpPr/>
      </xdr:nvCxnSpPr>
      <xdr:spPr>
        <a:xfrm>
          <a:off x="2019300" y="5995022"/>
          <a:ext cx="889000" cy="7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36760</xdr:rowOff>
    </xdr:from>
    <xdr:to>
      <xdr:col>4</xdr:col>
      <xdr:colOff>206375</xdr:colOff>
      <xdr:row>36</xdr:row>
      <xdr:rowOff>138360</xdr:rowOff>
    </xdr:to>
    <xdr:sp macro="" textlink="">
      <xdr:nvSpPr>
        <xdr:cNvPr id="68" name="フローチャート : 判断 67"/>
        <xdr:cNvSpPr/>
      </xdr:nvSpPr>
      <xdr:spPr>
        <a:xfrm>
          <a:off x="2857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129487</xdr:rowOff>
    </xdr:from>
    <xdr:ext cx="534377" cy="259045"/>
    <xdr:sp macro="" textlink="">
      <xdr:nvSpPr>
        <xdr:cNvPr id="69" name="テキスト ボックス 68"/>
        <xdr:cNvSpPr txBox="1"/>
      </xdr:nvSpPr>
      <xdr:spPr>
        <a:xfrm>
          <a:off x="2641111" y="63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24886</xdr:rowOff>
    </xdr:from>
    <xdr:to>
      <xdr:col>2</xdr:col>
      <xdr:colOff>638175</xdr:colOff>
      <xdr:row>34</xdr:row>
      <xdr:rowOff>165722</xdr:rowOff>
    </xdr:to>
    <xdr:cxnSp macro="">
      <xdr:nvCxnSpPr>
        <xdr:cNvPr id="70" name="直線コネクタ 69"/>
        <xdr:cNvCxnSpPr/>
      </xdr:nvCxnSpPr>
      <xdr:spPr>
        <a:xfrm>
          <a:off x="1130300" y="5854186"/>
          <a:ext cx="889000" cy="14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169310</xdr:rowOff>
    </xdr:from>
    <xdr:to>
      <xdr:col>3</xdr:col>
      <xdr:colOff>3175</xdr:colOff>
      <xdr:row>36</xdr:row>
      <xdr:rowOff>99460</xdr:rowOff>
    </xdr:to>
    <xdr:sp macro="" textlink="">
      <xdr:nvSpPr>
        <xdr:cNvPr id="71" name="フローチャート : 判断 70"/>
        <xdr:cNvSpPr/>
      </xdr:nvSpPr>
      <xdr:spPr>
        <a:xfrm>
          <a:off x="1968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90587</xdr:rowOff>
    </xdr:from>
    <xdr:ext cx="534377" cy="259045"/>
    <xdr:sp macro="" textlink="">
      <xdr:nvSpPr>
        <xdr:cNvPr id="72" name="テキスト ボックス 71"/>
        <xdr:cNvSpPr txBox="1"/>
      </xdr:nvSpPr>
      <xdr:spPr>
        <a:xfrm>
          <a:off x="1752111" y="626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123418</xdr:rowOff>
    </xdr:from>
    <xdr:to>
      <xdr:col>1</xdr:col>
      <xdr:colOff>485775</xdr:colOff>
      <xdr:row>36</xdr:row>
      <xdr:rowOff>53568</xdr:rowOff>
    </xdr:to>
    <xdr:sp macro="" textlink="">
      <xdr:nvSpPr>
        <xdr:cNvPr id="73" name="フローチャート : 判断 72"/>
        <xdr:cNvSpPr/>
      </xdr:nvSpPr>
      <xdr:spPr>
        <a:xfrm>
          <a:off x="1079500" y="612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44695</xdr:rowOff>
    </xdr:from>
    <xdr:ext cx="534377" cy="259045"/>
    <xdr:sp macro="" textlink="">
      <xdr:nvSpPr>
        <xdr:cNvPr id="74" name="テキスト ボックス 73"/>
        <xdr:cNvSpPr txBox="1"/>
      </xdr:nvSpPr>
      <xdr:spPr>
        <a:xfrm>
          <a:off x="863111" y="62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42456</xdr:rowOff>
    </xdr:from>
    <xdr:to>
      <xdr:col>6</xdr:col>
      <xdr:colOff>561975</xdr:colOff>
      <xdr:row>33</xdr:row>
      <xdr:rowOff>144056</xdr:rowOff>
    </xdr:to>
    <xdr:sp macro="" textlink="">
      <xdr:nvSpPr>
        <xdr:cNvPr id="80" name="円/楕円 79"/>
        <xdr:cNvSpPr/>
      </xdr:nvSpPr>
      <xdr:spPr>
        <a:xfrm>
          <a:off x="4584700" y="570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65333</xdr:rowOff>
    </xdr:from>
    <xdr:ext cx="534377" cy="259045"/>
    <xdr:sp macro="" textlink="">
      <xdr:nvSpPr>
        <xdr:cNvPr id="81" name="人件費該当値テキスト"/>
        <xdr:cNvSpPr txBox="1"/>
      </xdr:nvSpPr>
      <xdr:spPr>
        <a:xfrm>
          <a:off x="4686300" y="555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91,438</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102045</xdr:rowOff>
    </xdr:from>
    <xdr:to>
      <xdr:col>5</xdr:col>
      <xdr:colOff>409575</xdr:colOff>
      <xdr:row>35</xdr:row>
      <xdr:rowOff>32195</xdr:rowOff>
    </xdr:to>
    <xdr:sp macro="" textlink="">
      <xdr:nvSpPr>
        <xdr:cNvPr id="82" name="円/楕円 81"/>
        <xdr:cNvSpPr/>
      </xdr:nvSpPr>
      <xdr:spPr>
        <a:xfrm>
          <a:off x="3746500" y="593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48722</xdr:rowOff>
    </xdr:from>
    <xdr:ext cx="534377" cy="259045"/>
    <xdr:sp macro="" textlink="">
      <xdr:nvSpPr>
        <xdr:cNvPr id="83" name="テキスト ボックス 82"/>
        <xdr:cNvSpPr txBox="1"/>
      </xdr:nvSpPr>
      <xdr:spPr>
        <a:xfrm>
          <a:off x="3530111" y="570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79,310</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13481</xdr:rowOff>
    </xdr:from>
    <xdr:to>
      <xdr:col>4</xdr:col>
      <xdr:colOff>206375</xdr:colOff>
      <xdr:row>35</xdr:row>
      <xdr:rowOff>115081</xdr:rowOff>
    </xdr:to>
    <xdr:sp macro="" textlink="">
      <xdr:nvSpPr>
        <xdr:cNvPr id="84" name="円/楕円 83"/>
        <xdr:cNvSpPr/>
      </xdr:nvSpPr>
      <xdr:spPr>
        <a:xfrm>
          <a:off x="2857500" y="601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131608</xdr:rowOff>
    </xdr:from>
    <xdr:ext cx="534377" cy="259045"/>
    <xdr:sp macro="" textlink="">
      <xdr:nvSpPr>
        <xdr:cNvPr id="85" name="テキスト ボックス 84"/>
        <xdr:cNvSpPr txBox="1"/>
      </xdr:nvSpPr>
      <xdr:spPr>
        <a:xfrm>
          <a:off x="2641111" y="578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74,959</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114922</xdr:rowOff>
    </xdr:from>
    <xdr:to>
      <xdr:col>3</xdr:col>
      <xdr:colOff>3175</xdr:colOff>
      <xdr:row>35</xdr:row>
      <xdr:rowOff>45072</xdr:rowOff>
    </xdr:to>
    <xdr:sp macro="" textlink="">
      <xdr:nvSpPr>
        <xdr:cNvPr id="86" name="円/楕円 85"/>
        <xdr:cNvSpPr/>
      </xdr:nvSpPr>
      <xdr:spPr>
        <a:xfrm>
          <a:off x="1968500" y="594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61599</xdr:rowOff>
    </xdr:from>
    <xdr:ext cx="534377" cy="259045"/>
    <xdr:sp macro="" textlink="">
      <xdr:nvSpPr>
        <xdr:cNvPr id="87" name="テキスト ボックス 86"/>
        <xdr:cNvSpPr txBox="1"/>
      </xdr:nvSpPr>
      <xdr:spPr>
        <a:xfrm>
          <a:off x="1752111" y="571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78,634</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145536</xdr:rowOff>
    </xdr:from>
    <xdr:to>
      <xdr:col>1</xdr:col>
      <xdr:colOff>485775</xdr:colOff>
      <xdr:row>34</xdr:row>
      <xdr:rowOff>75686</xdr:rowOff>
    </xdr:to>
    <xdr:sp macro="" textlink="">
      <xdr:nvSpPr>
        <xdr:cNvPr id="88" name="円/楕円 87"/>
        <xdr:cNvSpPr/>
      </xdr:nvSpPr>
      <xdr:spPr>
        <a:xfrm>
          <a:off x="1079500" y="580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92213</xdr:rowOff>
    </xdr:from>
    <xdr:ext cx="534377" cy="259045"/>
    <xdr:sp macro="" textlink="">
      <xdr:nvSpPr>
        <xdr:cNvPr id="89" name="テキスト ボックス 88"/>
        <xdr:cNvSpPr txBox="1"/>
      </xdr:nvSpPr>
      <xdr:spPr>
        <a:xfrm>
          <a:off x="863111" y="557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86,027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49,317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52113</xdr:rowOff>
    </xdr:from>
    <xdr:to>
      <xdr:col>6</xdr:col>
      <xdr:colOff>510540</xdr:colOff>
      <xdr:row>58</xdr:row>
      <xdr:rowOff>168354</xdr:rowOff>
    </xdr:to>
    <xdr:cxnSp macro="">
      <xdr:nvCxnSpPr>
        <xdr:cNvPr id="113" name="直線コネクタ 112"/>
        <xdr:cNvCxnSpPr/>
      </xdr:nvCxnSpPr>
      <xdr:spPr>
        <a:xfrm flipV="1">
          <a:off x="4633595" y="8624613"/>
          <a:ext cx="1270" cy="1487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6413</xdr:rowOff>
    </xdr:from>
    <xdr:ext cx="534377" cy="259045"/>
    <xdr:sp macro="" textlink="">
      <xdr:nvSpPr>
        <xdr:cNvPr id="114" name="物件費最小値テキスト"/>
        <xdr:cNvSpPr txBox="1"/>
      </xdr:nvSpPr>
      <xdr:spPr>
        <a:xfrm>
          <a:off x="4686300" y="1012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37,438</a:t>
          </a:r>
          <a:endParaRPr kumimoji="1" lang="ja-JP" altLang="en-US" sz="1000" b="1">
            <a:latin typeface="ＭＳ Ｐゴシック"/>
          </a:endParaRPr>
        </a:p>
      </xdr:txBody>
    </xdr:sp>
    <xdr:clientData/>
  </xdr:oneCellAnchor>
  <xdr:twoCellAnchor>
    <xdr:from>
      <xdr:col>6</xdr:col>
      <xdr:colOff>422275</xdr:colOff>
      <xdr:row>58</xdr:row>
      <xdr:rowOff>168354</xdr:rowOff>
    </xdr:from>
    <xdr:to>
      <xdr:col>6</xdr:col>
      <xdr:colOff>600075</xdr:colOff>
      <xdr:row>58</xdr:row>
      <xdr:rowOff>168354</xdr:rowOff>
    </xdr:to>
    <xdr:cxnSp macro="">
      <xdr:nvCxnSpPr>
        <xdr:cNvPr id="115" name="直線コネクタ 114"/>
        <xdr:cNvCxnSpPr/>
      </xdr:nvCxnSpPr>
      <xdr:spPr>
        <a:xfrm>
          <a:off x="4546600" y="10112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170240</xdr:rowOff>
    </xdr:from>
    <xdr:ext cx="690189" cy="259045"/>
    <xdr:sp macro="" textlink="">
      <xdr:nvSpPr>
        <xdr:cNvPr id="116" name="物件費最大値テキスト"/>
        <xdr:cNvSpPr txBox="1"/>
      </xdr:nvSpPr>
      <xdr:spPr>
        <a:xfrm>
          <a:off x="4686300" y="83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1,208,966</a:t>
          </a:r>
          <a:endParaRPr kumimoji="1" lang="ja-JP" altLang="en-US" sz="1000" b="1">
            <a:latin typeface="ＭＳ Ｐゴシック"/>
          </a:endParaRPr>
        </a:p>
      </xdr:txBody>
    </xdr:sp>
    <xdr:clientData/>
  </xdr:oneCellAnchor>
  <xdr:twoCellAnchor>
    <xdr:from>
      <xdr:col>6</xdr:col>
      <xdr:colOff>422275</xdr:colOff>
      <xdr:row>50</xdr:row>
      <xdr:rowOff>52113</xdr:rowOff>
    </xdr:from>
    <xdr:to>
      <xdr:col>6</xdr:col>
      <xdr:colOff>600075</xdr:colOff>
      <xdr:row>50</xdr:row>
      <xdr:rowOff>52113</xdr:rowOff>
    </xdr:to>
    <xdr:cxnSp macro="">
      <xdr:nvCxnSpPr>
        <xdr:cNvPr id="117" name="直線コネクタ 116"/>
        <xdr:cNvCxnSpPr/>
      </xdr:nvCxnSpPr>
      <xdr:spPr>
        <a:xfrm>
          <a:off x="4546600" y="86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141023</xdr:rowOff>
    </xdr:from>
    <xdr:to>
      <xdr:col>6</xdr:col>
      <xdr:colOff>511175</xdr:colOff>
      <xdr:row>58</xdr:row>
      <xdr:rowOff>141421</xdr:rowOff>
    </xdr:to>
    <xdr:cxnSp macro="">
      <xdr:nvCxnSpPr>
        <xdr:cNvPr id="118" name="直線コネクタ 117"/>
        <xdr:cNvCxnSpPr/>
      </xdr:nvCxnSpPr>
      <xdr:spPr>
        <a:xfrm>
          <a:off x="3797300" y="10085123"/>
          <a:ext cx="838200" cy="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95313</xdr:rowOff>
    </xdr:from>
    <xdr:ext cx="534377" cy="259045"/>
    <xdr:sp macro="" textlink="">
      <xdr:nvSpPr>
        <xdr:cNvPr id="119" name="物件費平均値テキスト"/>
        <xdr:cNvSpPr txBox="1"/>
      </xdr:nvSpPr>
      <xdr:spPr>
        <a:xfrm>
          <a:off x="4686300" y="9867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72436</xdr:rowOff>
    </xdr:from>
    <xdr:to>
      <xdr:col>6</xdr:col>
      <xdr:colOff>561975</xdr:colOff>
      <xdr:row>59</xdr:row>
      <xdr:rowOff>2586</xdr:rowOff>
    </xdr:to>
    <xdr:sp macro="" textlink="">
      <xdr:nvSpPr>
        <xdr:cNvPr id="120" name="フローチャート : 判断 119"/>
        <xdr:cNvSpPr/>
      </xdr:nvSpPr>
      <xdr:spPr>
        <a:xfrm>
          <a:off x="4584700" y="1001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141023</xdr:rowOff>
    </xdr:from>
    <xdr:to>
      <xdr:col>5</xdr:col>
      <xdr:colOff>358775</xdr:colOff>
      <xdr:row>58</xdr:row>
      <xdr:rowOff>153174</xdr:rowOff>
    </xdr:to>
    <xdr:cxnSp macro="">
      <xdr:nvCxnSpPr>
        <xdr:cNvPr id="121" name="直線コネクタ 120"/>
        <xdr:cNvCxnSpPr/>
      </xdr:nvCxnSpPr>
      <xdr:spPr>
        <a:xfrm flipV="1">
          <a:off x="2908300" y="10085123"/>
          <a:ext cx="889000" cy="1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92757</xdr:rowOff>
    </xdr:from>
    <xdr:to>
      <xdr:col>5</xdr:col>
      <xdr:colOff>409575</xdr:colOff>
      <xdr:row>59</xdr:row>
      <xdr:rowOff>22907</xdr:rowOff>
    </xdr:to>
    <xdr:sp macro="" textlink="">
      <xdr:nvSpPr>
        <xdr:cNvPr id="122" name="フローチャート : 判断 121"/>
        <xdr:cNvSpPr/>
      </xdr:nvSpPr>
      <xdr:spPr>
        <a:xfrm>
          <a:off x="3746500" y="100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14034</xdr:rowOff>
    </xdr:from>
    <xdr:ext cx="534377" cy="259045"/>
    <xdr:sp macro="" textlink="">
      <xdr:nvSpPr>
        <xdr:cNvPr id="123" name="テキスト ボックス 122"/>
        <xdr:cNvSpPr txBox="1"/>
      </xdr:nvSpPr>
      <xdr:spPr>
        <a:xfrm>
          <a:off x="3530111" y="1012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150192</xdr:rowOff>
    </xdr:from>
    <xdr:to>
      <xdr:col>4</xdr:col>
      <xdr:colOff>155575</xdr:colOff>
      <xdr:row>58</xdr:row>
      <xdr:rowOff>153174</xdr:rowOff>
    </xdr:to>
    <xdr:cxnSp macro="">
      <xdr:nvCxnSpPr>
        <xdr:cNvPr id="124" name="直線コネクタ 123"/>
        <xdr:cNvCxnSpPr/>
      </xdr:nvCxnSpPr>
      <xdr:spPr>
        <a:xfrm>
          <a:off x="2019300" y="10094292"/>
          <a:ext cx="889000" cy="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92161</xdr:rowOff>
    </xdr:from>
    <xdr:to>
      <xdr:col>4</xdr:col>
      <xdr:colOff>206375</xdr:colOff>
      <xdr:row>59</xdr:row>
      <xdr:rowOff>22311</xdr:rowOff>
    </xdr:to>
    <xdr:sp macro="" textlink="">
      <xdr:nvSpPr>
        <xdr:cNvPr id="125" name="フローチャート : 判断 124"/>
        <xdr:cNvSpPr/>
      </xdr:nvSpPr>
      <xdr:spPr>
        <a:xfrm>
          <a:off x="2857500" y="100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38838</xdr:rowOff>
    </xdr:from>
    <xdr:ext cx="534377" cy="259045"/>
    <xdr:sp macro="" textlink="">
      <xdr:nvSpPr>
        <xdr:cNvPr id="126" name="テキスト ボックス 125"/>
        <xdr:cNvSpPr txBox="1"/>
      </xdr:nvSpPr>
      <xdr:spPr>
        <a:xfrm>
          <a:off x="2641111" y="981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149705</xdr:rowOff>
    </xdr:from>
    <xdr:to>
      <xdr:col>2</xdr:col>
      <xdr:colOff>638175</xdr:colOff>
      <xdr:row>58</xdr:row>
      <xdr:rowOff>150192</xdr:rowOff>
    </xdr:to>
    <xdr:cxnSp macro="">
      <xdr:nvCxnSpPr>
        <xdr:cNvPr id="127" name="直線コネクタ 126"/>
        <xdr:cNvCxnSpPr/>
      </xdr:nvCxnSpPr>
      <xdr:spPr>
        <a:xfrm>
          <a:off x="1130300" y="10093805"/>
          <a:ext cx="889000" cy="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96468</xdr:rowOff>
    </xdr:from>
    <xdr:to>
      <xdr:col>3</xdr:col>
      <xdr:colOff>3175</xdr:colOff>
      <xdr:row>59</xdr:row>
      <xdr:rowOff>26618</xdr:rowOff>
    </xdr:to>
    <xdr:sp macro="" textlink="">
      <xdr:nvSpPr>
        <xdr:cNvPr id="128" name="フローチャート : 判断 127"/>
        <xdr:cNvSpPr/>
      </xdr:nvSpPr>
      <xdr:spPr>
        <a:xfrm>
          <a:off x="1968500" y="100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43145</xdr:rowOff>
    </xdr:from>
    <xdr:ext cx="534377" cy="259045"/>
    <xdr:sp macro="" textlink="">
      <xdr:nvSpPr>
        <xdr:cNvPr id="129" name="テキスト ボックス 128"/>
        <xdr:cNvSpPr txBox="1"/>
      </xdr:nvSpPr>
      <xdr:spPr>
        <a:xfrm>
          <a:off x="1752111" y="981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97120</xdr:rowOff>
    </xdr:from>
    <xdr:to>
      <xdr:col>1</xdr:col>
      <xdr:colOff>485775</xdr:colOff>
      <xdr:row>59</xdr:row>
      <xdr:rowOff>27270</xdr:rowOff>
    </xdr:to>
    <xdr:sp macro="" textlink="">
      <xdr:nvSpPr>
        <xdr:cNvPr id="130" name="フローチャート : 判断 129"/>
        <xdr:cNvSpPr/>
      </xdr:nvSpPr>
      <xdr:spPr>
        <a:xfrm>
          <a:off x="1079500" y="1004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43797</xdr:rowOff>
    </xdr:from>
    <xdr:ext cx="534377" cy="259045"/>
    <xdr:sp macro="" textlink="">
      <xdr:nvSpPr>
        <xdr:cNvPr id="131" name="テキスト ボックス 130"/>
        <xdr:cNvSpPr txBox="1"/>
      </xdr:nvSpPr>
      <xdr:spPr>
        <a:xfrm>
          <a:off x="863111" y="981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90621</xdr:rowOff>
    </xdr:from>
    <xdr:to>
      <xdr:col>6</xdr:col>
      <xdr:colOff>561975</xdr:colOff>
      <xdr:row>59</xdr:row>
      <xdr:rowOff>20771</xdr:rowOff>
    </xdr:to>
    <xdr:sp macro="" textlink="">
      <xdr:nvSpPr>
        <xdr:cNvPr id="137" name="円/楕円 136"/>
        <xdr:cNvSpPr/>
      </xdr:nvSpPr>
      <xdr:spPr>
        <a:xfrm>
          <a:off x="4584700" y="1003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50863</xdr:rowOff>
    </xdr:from>
    <xdr:ext cx="534377" cy="259045"/>
    <xdr:sp macro="" textlink="">
      <xdr:nvSpPr>
        <xdr:cNvPr id="138" name="物件費該当値テキスト"/>
        <xdr:cNvSpPr txBox="1"/>
      </xdr:nvSpPr>
      <xdr:spPr>
        <a:xfrm>
          <a:off x="4686300" y="999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58,645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90223</xdr:rowOff>
    </xdr:from>
    <xdr:to>
      <xdr:col>5</xdr:col>
      <xdr:colOff>409575</xdr:colOff>
      <xdr:row>59</xdr:row>
      <xdr:rowOff>20373</xdr:rowOff>
    </xdr:to>
    <xdr:sp macro="" textlink="">
      <xdr:nvSpPr>
        <xdr:cNvPr id="139" name="円/楕円 138"/>
        <xdr:cNvSpPr/>
      </xdr:nvSpPr>
      <xdr:spPr>
        <a:xfrm>
          <a:off x="3746500" y="1003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36900</xdr:rowOff>
    </xdr:from>
    <xdr:ext cx="534377" cy="259045"/>
    <xdr:sp macro="" textlink="">
      <xdr:nvSpPr>
        <xdr:cNvPr id="140" name="テキスト ボックス 139"/>
        <xdr:cNvSpPr txBox="1"/>
      </xdr:nvSpPr>
      <xdr:spPr>
        <a:xfrm>
          <a:off x="3530111" y="980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58,958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102374</xdr:rowOff>
    </xdr:from>
    <xdr:to>
      <xdr:col>4</xdr:col>
      <xdr:colOff>206375</xdr:colOff>
      <xdr:row>59</xdr:row>
      <xdr:rowOff>32524</xdr:rowOff>
    </xdr:to>
    <xdr:sp macro="" textlink="">
      <xdr:nvSpPr>
        <xdr:cNvPr id="141" name="円/楕円 140"/>
        <xdr:cNvSpPr/>
      </xdr:nvSpPr>
      <xdr:spPr>
        <a:xfrm>
          <a:off x="2857500" y="1004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23651</xdr:rowOff>
    </xdr:from>
    <xdr:ext cx="534377" cy="259045"/>
    <xdr:sp macro="" textlink="">
      <xdr:nvSpPr>
        <xdr:cNvPr id="142" name="テキスト ボックス 141"/>
        <xdr:cNvSpPr txBox="1"/>
      </xdr:nvSpPr>
      <xdr:spPr>
        <a:xfrm>
          <a:off x="2641111" y="1013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49,390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99392</xdr:rowOff>
    </xdr:from>
    <xdr:to>
      <xdr:col>3</xdr:col>
      <xdr:colOff>3175</xdr:colOff>
      <xdr:row>59</xdr:row>
      <xdr:rowOff>29542</xdr:rowOff>
    </xdr:to>
    <xdr:sp macro="" textlink="">
      <xdr:nvSpPr>
        <xdr:cNvPr id="143" name="円/楕円 142"/>
        <xdr:cNvSpPr/>
      </xdr:nvSpPr>
      <xdr:spPr>
        <a:xfrm>
          <a:off x="1968500" y="1004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20669</xdr:rowOff>
    </xdr:from>
    <xdr:ext cx="534377" cy="259045"/>
    <xdr:sp macro="" textlink="">
      <xdr:nvSpPr>
        <xdr:cNvPr id="144" name="テキスト ボックス 143"/>
        <xdr:cNvSpPr txBox="1"/>
      </xdr:nvSpPr>
      <xdr:spPr>
        <a:xfrm>
          <a:off x="1752111" y="101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51,738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98905</xdr:rowOff>
    </xdr:from>
    <xdr:to>
      <xdr:col>1</xdr:col>
      <xdr:colOff>485775</xdr:colOff>
      <xdr:row>59</xdr:row>
      <xdr:rowOff>29055</xdr:rowOff>
    </xdr:to>
    <xdr:sp macro="" textlink="">
      <xdr:nvSpPr>
        <xdr:cNvPr id="145" name="円/楕円 144"/>
        <xdr:cNvSpPr/>
      </xdr:nvSpPr>
      <xdr:spPr>
        <a:xfrm>
          <a:off x="1079500" y="1004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20182</xdr:rowOff>
    </xdr:from>
    <xdr:ext cx="534377" cy="259045"/>
    <xdr:sp macro="" textlink="">
      <xdr:nvSpPr>
        <xdr:cNvPr id="146" name="テキスト ボックス 145"/>
        <xdr:cNvSpPr txBox="1"/>
      </xdr:nvSpPr>
      <xdr:spPr>
        <a:xfrm>
          <a:off x="863111" y="1013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52,122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2083</xdr:rowOff>
    </xdr:from>
    <xdr:to>
      <xdr:col>6</xdr:col>
      <xdr:colOff>510540</xdr:colOff>
      <xdr:row>78</xdr:row>
      <xdr:rowOff>114050</xdr:rowOff>
    </xdr:to>
    <xdr:cxnSp macro="">
      <xdr:nvCxnSpPr>
        <xdr:cNvPr id="168" name="直線コネクタ 167"/>
        <xdr:cNvCxnSpPr/>
      </xdr:nvCxnSpPr>
      <xdr:spPr>
        <a:xfrm flipV="1">
          <a:off x="4633595" y="12175033"/>
          <a:ext cx="1270" cy="1312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117877</xdr:rowOff>
    </xdr:from>
    <xdr:ext cx="378565" cy="259045"/>
    <xdr:sp macro="" textlink="">
      <xdr:nvSpPr>
        <xdr:cNvPr id="169" name="維持補修費最小値テキスト"/>
        <xdr:cNvSpPr txBox="1"/>
      </xdr:nvSpPr>
      <xdr:spPr>
        <a:xfrm>
          <a:off x="4686300" y="13490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6</xdr:col>
      <xdr:colOff>422275</xdr:colOff>
      <xdr:row>78</xdr:row>
      <xdr:rowOff>114050</xdr:rowOff>
    </xdr:from>
    <xdr:to>
      <xdr:col>6</xdr:col>
      <xdr:colOff>600075</xdr:colOff>
      <xdr:row>78</xdr:row>
      <xdr:rowOff>114050</xdr:rowOff>
    </xdr:to>
    <xdr:cxnSp macro="">
      <xdr:nvCxnSpPr>
        <xdr:cNvPr id="170" name="直線コネクタ 169"/>
        <xdr:cNvCxnSpPr/>
      </xdr:nvCxnSpPr>
      <xdr:spPr>
        <a:xfrm>
          <a:off x="4546600" y="1348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120210</xdr:rowOff>
    </xdr:from>
    <xdr:ext cx="534377" cy="259045"/>
    <xdr:sp macro="" textlink="">
      <xdr:nvSpPr>
        <xdr:cNvPr id="171" name="維持補修費最大値テキスト"/>
        <xdr:cNvSpPr txBox="1"/>
      </xdr:nvSpPr>
      <xdr:spPr>
        <a:xfrm>
          <a:off x="4686300" y="1195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29,260</a:t>
          </a:r>
          <a:endParaRPr kumimoji="1" lang="ja-JP" altLang="en-US" sz="1000" b="1">
            <a:latin typeface="ＭＳ Ｐゴシック"/>
          </a:endParaRPr>
        </a:p>
      </xdr:txBody>
    </xdr:sp>
    <xdr:clientData/>
  </xdr:oneCellAnchor>
  <xdr:twoCellAnchor>
    <xdr:from>
      <xdr:col>6</xdr:col>
      <xdr:colOff>422275</xdr:colOff>
      <xdr:row>71</xdr:row>
      <xdr:rowOff>2083</xdr:rowOff>
    </xdr:from>
    <xdr:to>
      <xdr:col>6</xdr:col>
      <xdr:colOff>600075</xdr:colOff>
      <xdr:row>71</xdr:row>
      <xdr:rowOff>2083</xdr:rowOff>
    </xdr:to>
    <xdr:cxnSp macro="">
      <xdr:nvCxnSpPr>
        <xdr:cNvPr id="172" name="直線コネクタ 171"/>
        <xdr:cNvCxnSpPr/>
      </xdr:nvCxnSpPr>
      <xdr:spPr>
        <a:xfrm>
          <a:off x="4546600" y="121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111810</xdr:rowOff>
    </xdr:from>
    <xdr:to>
      <xdr:col>6</xdr:col>
      <xdr:colOff>511175</xdr:colOff>
      <xdr:row>77</xdr:row>
      <xdr:rowOff>133071</xdr:rowOff>
    </xdr:to>
    <xdr:cxnSp macro="">
      <xdr:nvCxnSpPr>
        <xdr:cNvPr id="173" name="直線コネクタ 172"/>
        <xdr:cNvCxnSpPr/>
      </xdr:nvCxnSpPr>
      <xdr:spPr>
        <a:xfrm>
          <a:off x="3797300" y="13313460"/>
          <a:ext cx="838200" cy="2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27103</xdr:rowOff>
    </xdr:from>
    <xdr:ext cx="469744" cy="259045"/>
    <xdr:sp macro="" textlink="">
      <xdr:nvSpPr>
        <xdr:cNvPr id="174" name="維持補修費平均値テキスト"/>
        <xdr:cNvSpPr txBox="1"/>
      </xdr:nvSpPr>
      <xdr:spPr>
        <a:xfrm>
          <a:off x="4686300" y="13057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4226</xdr:rowOff>
    </xdr:from>
    <xdr:to>
      <xdr:col>6</xdr:col>
      <xdr:colOff>561975</xdr:colOff>
      <xdr:row>77</xdr:row>
      <xdr:rowOff>105826</xdr:rowOff>
    </xdr:to>
    <xdr:sp macro="" textlink="">
      <xdr:nvSpPr>
        <xdr:cNvPr id="175" name="フローチャート : 判断 174"/>
        <xdr:cNvSpPr/>
      </xdr:nvSpPr>
      <xdr:spPr>
        <a:xfrm>
          <a:off x="45847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111810</xdr:rowOff>
    </xdr:from>
    <xdr:to>
      <xdr:col>5</xdr:col>
      <xdr:colOff>358775</xdr:colOff>
      <xdr:row>77</xdr:row>
      <xdr:rowOff>112588</xdr:rowOff>
    </xdr:to>
    <xdr:cxnSp macro="">
      <xdr:nvCxnSpPr>
        <xdr:cNvPr id="176" name="直線コネクタ 175"/>
        <xdr:cNvCxnSpPr/>
      </xdr:nvCxnSpPr>
      <xdr:spPr>
        <a:xfrm flipV="1">
          <a:off x="2908300" y="13313460"/>
          <a:ext cx="889000" cy="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51958</xdr:rowOff>
    </xdr:from>
    <xdr:to>
      <xdr:col>5</xdr:col>
      <xdr:colOff>409575</xdr:colOff>
      <xdr:row>77</xdr:row>
      <xdr:rowOff>153558</xdr:rowOff>
    </xdr:to>
    <xdr:sp macro="" textlink="">
      <xdr:nvSpPr>
        <xdr:cNvPr id="177" name="フローチャート : 判断 176"/>
        <xdr:cNvSpPr/>
      </xdr:nvSpPr>
      <xdr:spPr>
        <a:xfrm>
          <a:off x="3746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170085</xdr:rowOff>
    </xdr:from>
    <xdr:ext cx="469744" cy="259045"/>
    <xdr:sp macro="" textlink="">
      <xdr:nvSpPr>
        <xdr:cNvPr id="178" name="テキスト ボックス 177"/>
        <xdr:cNvSpPr txBox="1"/>
      </xdr:nvSpPr>
      <xdr:spPr>
        <a:xfrm>
          <a:off x="3562427"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112588</xdr:rowOff>
    </xdr:from>
    <xdr:to>
      <xdr:col>4</xdr:col>
      <xdr:colOff>155575</xdr:colOff>
      <xdr:row>77</xdr:row>
      <xdr:rowOff>138419</xdr:rowOff>
    </xdr:to>
    <xdr:cxnSp macro="">
      <xdr:nvCxnSpPr>
        <xdr:cNvPr id="179" name="直線コネクタ 178"/>
        <xdr:cNvCxnSpPr/>
      </xdr:nvCxnSpPr>
      <xdr:spPr>
        <a:xfrm flipV="1">
          <a:off x="2019300" y="13314238"/>
          <a:ext cx="889000" cy="2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60691</xdr:rowOff>
    </xdr:from>
    <xdr:to>
      <xdr:col>4</xdr:col>
      <xdr:colOff>206375</xdr:colOff>
      <xdr:row>77</xdr:row>
      <xdr:rowOff>162291</xdr:rowOff>
    </xdr:to>
    <xdr:sp macro="" textlink="">
      <xdr:nvSpPr>
        <xdr:cNvPr id="180" name="フローチャート : 判断 179"/>
        <xdr:cNvSpPr/>
      </xdr:nvSpPr>
      <xdr:spPr>
        <a:xfrm>
          <a:off x="2857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7368</xdr:rowOff>
    </xdr:from>
    <xdr:ext cx="469744" cy="259045"/>
    <xdr:sp macro="" textlink="">
      <xdr:nvSpPr>
        <xdr:cNvPr id="181" name="テキスト ボックス 180"/>
        <xdr:cNvSpPr txBox="1"/>
      </xdr:nvSpPr>
      <xdr:spPr>
        <a:xfrm>
          <a:off x="2673427" y="1303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138419</xdr:rowOff>
    </xdr:from>
    <xdr:to>
      <xdr:col>2</xdr:col>
      <xdr:colOff>638175</xdr:colOff>
      <xdr:row>77</xdr:row>
      <xdr:rowOff>145323</xdr:rowOff>
    </xdr:to>
    <xdr:cxnSp macro="">
      <xdr:nvCxnSpPr>
        <xdr:cNvPr id="182" name="直線コネクタ 181"/>
        <xdr:cNvCxnSpPr/>
      </xdr:nvCxnSpPr>
      <xdr:spPr>
        <a:xfrm flipV="1">
          <a:off x="1130300" y="13340069"/>
          <a:ext cx="889000" cy="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56576</xdr:rowOff>
    </xdr:from>
    <xdr:to>
      <xdr:col>3</xdr:col>
      <xdr:colOff>3175</xdr:colOff>
      <xdr:row>77</xdr:row>
      <xdr:rowOff>158176</xdr:rowOff>
    </xdr:to>
    <xdr:sp macro="" textlink="">
      <xdr:nvSpPr>
        <xdr:cNvPr id="183" name="フローチャート : 判断 182"/>
        <xdr:cNvSpPr/>
      </xdr:nvSpPr>
      <xdr:spPr>
        <a:xfrm>
          <a:off x="1968500" y="1325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3253</xdr:rowOff>
    </xdr:from>
    <xdr:ext cx="469744" cy="259045"/>
    <xdr:sp macro="" textlink="">
      <xdr:nvSpPr>
        <xdr:cNvPr id="184" name="テキスト ボックス 183"/>
        <xdr:cNvSpPr txBox="1"/>
      </xdr:nvSpPr>
      <xdr:spPr>
        <a:xfrm>
          <a:off x="1784427" y="13033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69560</xdr:rowOff>
    </xdr:from>
    <xdr:to>
      <xdr:col>1</xdr:col>
      <xdr:colOff>485775</xdr:colOff>
      <xdr:row>77</xdr:row>
      <xdr:rowOff>171160</xdr:rowOff>
    </xdr:to>
    <xdr:sp macro="" textlink="">
      <xdr:nvSpPr>
        <xdr:cNvPr id="185" name="フローチャート : 判断 184"/>
        <xdr:cNvSpPr/>
      </xdr:nvSpPr>
      <xdr:spPr>
        <a:xfrm>
          <a:off x="1079500" y="1327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16237</xdr:rowOff>
    </xdr:from>
    <xdr:ext cx="469744" cy="259045"/>
    <xdr:sp macro="" textlink="">
      <xdr:nvSpPr>
        <xdr:cNvPr id="186" name="テキスト ボックス 185"/>
        <xdr:cNvSpPr txBox="1"/>
      </xdr:nvSpPr>
      <xdr:spPr>
        <a:xfrm>
          <a:off x="895427" y="1304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82271</xdr:rowOff>
    </xdr:from>
    <xdr:to>
      <xdr:col>6</xdr:col>
      <xdr:colOff>561975</xdr:colOff>
      <xdr:row>78</xdr:row>
      <xdr:rowOff>12421</xdr:rowOff>
    </xdr:to>
    <xdr:sp macro="" textlink="">
      <xdr:nvSpPr>
        <xdr:cNvPr id="192" name="円/楕円 191"/>
        <xdr:cNvSpPr/>
      </xdr:nvSpPr>
      <xdr:spPr>
        <a:xfrm>
          <a:off x="4584700" y="1328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60698</xdr:rowOff>
    </xdr:from>
    <xdr:ext cx="469744" cy="259045"/>
    <xdr:sp macro="" textlink="">
      <xdr:nvSpPr>
        <xdr:cNvPr id="193" name="維持補修費該当値テキスト"/>
        <xdr:cNvSpPr txBox="1"/>
      </xdr:nvSpPr>
      <xdr:spPr>
        <a:xfrm>
          <a:off x="4686300" y="13262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3,895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61010</xdr:rowOff>
    </xdr:from>
    <xdr:to>
      <xdr:col>5</xdr:col>
      <xdr:colOff>409575</xdr:colOff>
      <xdr:row>77</xdr:row>
      <xdr:rowOff>162610</xdr:rowOff>
    </xdr:to>
    <xdr:sp macro="" textlink="">
      <xdr:nvSpPr>
        <xdr:cNvPr id="194" name="円/楕円 193"/>
        <xdr:cNvSpPr/>
      </xdr:nvSpPr>
      <xdr:spPr>
        <a:xfrm>
          <a:off x="3746500" y="1326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153737</xdr:rowOff>
    </xdr:from>
    <xdr:ext cx="469744" cy="259045"/>
    <xdr:sp macro="" textlink="">
      <xdr:nvSpPr>
        <xdr:cNvPr id="195" name="テキスト ボックス 194"/>
        <xdr:cNvSpPr txBox="1"/>
      </xdr:nvSpPr>
      <xdr:spPr>
        <a:xfrm>
          <a:off x="3562427" y="1335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61788</xdr:rowOff>
    </xdr:from>
    <xdr:to>
      <xdr:col>4</xdr:col>
      <xdr:colOff>206375</xdr:colOff>
      <xdr:row>77</xdr:row>
      <xdr:rowOff>163388</xdr:rowOff>
    </xdr:to>
    <xdr:sp macro="" textlink="">
      <xdr:nvSpPr>
        <xdr:cNvPr id="196" name="円/楕円 195"/>
        <xdr:cNvSpPr/>
      </xdr:nvSpPr>
      <xdr:spPr>
        <a:xfrm>
          <a:off x="2857500" y="1326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154515</xdr:rowOff>
    </xdr:from>
    <xdr:ext cx="469744" cy="259045"/>
    <xdr:sp macro="" textlink="">
      <xdr:nvSpPr>
        <xdr:cNvPr id="197" name="テキスト ボックス 196"/>
        <xdr:cNvSpPr txBox="1"/>
      </xdr:nvSpPr>
      <xdr:spPr>
        <a:xfrm>
          <a:off x="2673427" y="1335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87619</xdr:rowOff>
    </xdr:from>
    <xdr:to>
      <xdr:col>3</xdr:col>
      <xdr:colOff>3175</xdr:colOff>
      <xdr:row>78</xdr:row>
      <xdr:rowOff>17769</xdr:rowOff>
    </xdr:to>
    <xdr:sp macro="" textlink="">
      <xdr:nvSpPr>
        <xdr:cNvPr id="198" name="円/楕円 197"/>
        <xdr:cNvSpPr/>
      </xdr:nvSpPr>
      <xdr:spPr>
        <a:xfrm>
          <a:off x="1968500" y="1328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8896</xdr:rowOff>
    </xdr:from>
    <xdr:ext cx="469744" cy="259045"/>
    <xdr:sp macro="" textlink="">
      <xdr:nvSpPr>
        <xdr:cNvPr id="199" name="テキスト ボックス 198"/>
        <xdr:cNvSpPr txBox="1"/>
      </xdr:nvSpPr>
      <xdr:spPr>
        <a:xfrm>
          <a:off x="1784427" y="133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94523</xdr:rowOff>
    </xdr:from>
    <xdr:to>
      <xdr:col>1</xdr:col>
      <xdr:colOff>485775</xdr:colOff>
      <xdr:row>78</xdr:row>
      <xdr:rowOff>24673</xdr:rowOff>
    </xdr:to>
    <xdr:sp macro="" textlink="">
      <xdr:nvSpPr>
        <xdr:cNvPr id="200" name="円/楕円 199"/>
        <xdr:cNvSpPr/>
      </xdr:nvSpPr>
      <xdr:spPr>
        <a:xfrm>
          <a:off x="1079500" y="1329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15800</xdr:rowOff>
    </xdr:from>
    <xdr:ext cx="469744" cy="259045"/>
    <xdr:sp macro="" textlink="">
      <xdr:nvSpPr>
        <xdr:cNvPr id="201" name="テキスト ボックス 200"/>
        <xdr:cNvSpPr txBox="1"/>
      </xdr:nvSpPr>
      <xdr:spPr>
        <a:xfrm>
          <a:off x="895427" y="13388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108,068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113019</xdr:rowOff>
    </xdr:from>
    <xdr:to>
      <xdr:col>6</xdr:col>
      <xdr:colOff>510540</xdr:colOff>
      <xdr:row>99</xdr:row>
      <xdr:rowOff>158217</xdr:rowOff>
    </xdr:to>
    <xdr:cxnSp macro="">
      <xdr:nvCxnSpPr>
        <xdr:cNvPr id="228" name="直線コネクタ 227"/>
        <xdr:cNvCxnSpPr/>
      </xdr:nvCxnSpPr>
      <xdr:spPr>
        <a:xfrm flipV="1">
          <a:off x="4633595" y="15543519"/>
          <a:ext cx="1270" cy="1588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162044</xdr:rowOff>
    </xdr:from>
    <xdr:ext cx="534377" cy="259045"/>
    <xdr:sp macro="" textlink="">
      <xdr:nvSpPr>
        <xdr:cNvPr id="229" name="扶助費最小値テキスト"/>
        <xdr:cNvSpPr txBox="1"/>
      </xdr:nvSpPr>
      <xdr:spPr>
        <a:xfrm>
          <a:off x="4686300" y="1713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56,366</a:t>
          </a:r>
          <a:endParaRPr kumimoji="1" lang="ja-JP" altLang="en-US" sz="1000" b="1">
            <a:latin typeface="ＭＳ Ｐゴシック"/>
          </a:endParaRPr>
        </a:p>
      </xdr:txBody>
    </xdr:sp>
    <xdr:clientData/>
  </xdr:oneCellAnchor>
  <xdr:twoCellAnchor>
    <xdr:from>
      <xdr:col>6</xdr:col>
      <xdr:colOff>422275</xdr:colOff>
      <xdr:row>99</xdr:row>
      <xdr:rowOff>158217</xdr:rowOff>
    </xdr:from>
    <xdr:to>
      <xdr:col>6</xdr:col>
      <xdr:colOff>600075</xdr:colOff>
      <xdr:row>99</xdr:row>
      <xdr:rowOff>158217</xdr:rowOff>
    </xdr:to>
    <xdr:cxnSp macro="">
      <xdr:nvCxnSpPr>
        <xdr:cNvPr id="230" name="直線コネクタ 229"/>
        <xdr:cNvCxnSpPr/>
      </xdr:nvCxnSpPr>
      <xdr:spPr>
        <a:xfrm>
          <a:off x="4546600" y="17131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59696</xdr:rowOff>
    </xdr:from>
    <xdr:ext cx="599010" cy="259045"/>
    <xdr:sp macro="" textlink="">
      <xdr:nvSpPr>
        <xdr:cNvPr id="231" name="扶助費最大値テキスト"/>
        <xdr:cNvSpPr txBox="1"/>
      </xdr:nvSpPr>
      <xdr:spPr>
        <a:xfrm>
          <a:off x="4686300" y="1531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153,634</a:t>
          </a:r>
          <a:endParaRPr kumimoji="1" lang="ja-JP" altLang="en-US" sz="1000" b="1">
            <a:latin typeface="ＭＳ Ｐゴシック"/>
          </a:endParaRPr>
        </a:p>
      </xdr:txBody>
    </xdr:sp>
    <xdr:clientData/>
  </xdr:oneCellAnchor>
  <xdr:twoCellAnchor>
    <xdr:from>
      <xdr:col>6</xdr:col>
      <xdr:colOff>422275</xdr:colOff>
      <xdr:row>90</xdr:row>
      <xdr:rowOff>113019</xdr:rowOff>
    </xdr:from>
    <xdr:to>
      <xdr:col>6</xdr:col>
      <xdr:colOff>600075</xdr:colOff>
      <xdr:row>90</xdr:row>
      <xdr:rowOff>113019</xdr:rowOff>
    </xdr:to>
    <xdr:cxnSp macro="">
      <xdr:nvCxnSpPr>
        <xdr:cNvPr id="232" name="直線コネクタ 231"/>
        <xdr:cNvCxnSpPr/>
      </xdr:nvCxnSpPr>
      <xdr:spPr>
        <a:xfrm>
          <a:off x="4546600" y="1554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4794</xdr:rowOff>
    </xdr:from>
    <xdr:to>
      <xdr:col>6</xdr:col>
      <xdr:colOff>511175</xdr:colOff>
      <xdr:row>95</xdr:row>
      <xdr:rowOff>82778</xdr:rowOff>
    </xdr:to>
    <xdr:cxnSp macro="">
      <xdr:nvCxnSpPr>
        <xdr:cNvPr id="233" name="直線コネクタ 232"/>
        <xdr:cNvCxnSpPr/>
      </xdr:nvCxnSpPr>
      <xdr:spPr>
        <a:xfrm flipV="1">
          <a:off x="3797300" y="16292544"/>
          <a:ext cx="838200" cy="77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89403</xdr:rowOff>
    </xdr:from>
    <xdr:ext cx="534377" cy="259045"/>
    <xdr:sp macro="" textlink="">
      <xdr:nvSpPr>
        <xdr:cNvPr id="234" name="扶助費平均値テキスト"/>
        <xdr:cNvSpPr txBox="1"/>
      </xdr:nvSpPr>
      <xdr:spPr>
        <a:xfrm>
          <a:off x="4686300" y="16548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110976</xdr:rowOff>
    </xdr:from>
    <xdr:to>
      <xdr:col>6</xdr:col>
      <xdr:colOff>561975</xdr:colOff>
      <xdr:row>97</xdr:row>
      <xdr:rowOff>41126</xdr:rowOff>
    </xdr:to>
    <xdr:sp macro="" textlink="">
      <xdr:nvSpPr>
        <xdr:cNvPr id="235" name="フローチャート : 判断 234"/>
        <xdr:cNvSpPr/>
      </xdr:nvSpPr>
      <xdr:spPr>
        <a:xfrm>
          <a:off x="45847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82778</xdr:rowOff>
    </xdr:from>
    <xdr:to>
      <xdr:col>5</xdr:col>
      <xdr:colOff>358775</xdr:colOff>
      <xdr:row>96</xdr:row>
      <xdr:rowOff>48064</xdr:rowOff>
    </xdr:to>
    <xdr:cxnSp macro="">
      <xdr:nvCxnSpPr>
        <xdr:cNvPr id="236" name="直線コネクタ 235"/>
        <xdr:cNvCxnSpPr/>
      </xdr:nvCxnSpPr>
      <xdr:spPr>
        <a:xfrm flipV="1">
          <a:off x="2908300" y="16370528"/>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37987</xdr:rowOff>
    </xdr:from>
    <xdr:to>
      <xdr:col>5</xdr:col>
      <xdr:colOff>409575</xdr:colOff>
      <xdr:row>97</xdr:row>
      <xdr:rowOff>139587</xdr:rowOff>
    </xdr:to>
    <xdr:sp macro="" textlink="">
      <xdr:nvSpPr>
        <xdr:cNvPr id="237" name="フローチャート : 判断 236"/>
        <xdr:cNvSpPr/>
      </xdr:nvSpPr>
      <xdr:spPr>
        <a:xfrm>
          <a:off x="3746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130714</xdr:rowOff>
    </xdr:from>
    <xdr:ext cx="534377" cy="259045"/>
    <xdr:sp macro="" textlink="">
      <xdr:nvSpPr>
        <xdr:cNvPr id="238" name="テキスト ボックス 237"/>
        <xdr:cNvSpPr txBox="1"/>
      </xdr:nvSpPr>
      <xdr:spPr>
        <a:xfrm>
          <a:off x="3530111" y="1676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48064</xdr:rowOff>
    </xdr:from>
    <xdr:to>
      <xdr:col>4</xdr:col>
      <xdr:colOff>155575</xdr:colOff>
      <xdr:row>96</xdr:row>
      <xdr:rowOff>108693</xdr:rowOff>
    </xdr:to>
    <xdr:cxnSp macro="">
      <xdr:nvCxnSpPr>
        <xdr:cNvPr id="239" name="直線コネクタ 238"/>
        <xdr:cNvCxnSpPr/>
      </xdr:nvCxnSpPr>
      <xdr:spPr>
        <a:xfrm flipV="1">
          <a:off x="2019300" y="16507264"/>
          <a:ext cx="889000" cy="6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138016</xdr:rowOff>
    </xdr:from>
    <xdr:to>
      <xdr:col>4</xdr:col>
      <xdr:colOff>206375</xdr:colOff>
      <xdr:row>98</xdr:row>
      <xdr:rowOff>68166</xdr:rowOff>
    </xdr:to>
    <xdr:sp macro="" textlink="">
      <xdr:nvSpPr>
        <xdr:cNvPr id="240" name="フローチャート : 判断 239"/>
        <xdr:cNvSpPr/>
      </xdr:nvSpPr>
      <xdr:spPr>
        <a:xfrm>
          <a:off x="2857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59293</xdr:rowOff>
    </xdr:from>
    <xdr:ext cx="534377" cy="259045"/>
    <xdr:sp macro="" textlink="">
      <xdr:nvSpPr>
        <xdr:cNvPr id="241" name="テキスト ボックス 240"/>
        <xdr:cNvSpPr txBox="1"/>
      </xdr:nvSpPr>
      <xdr:spPr>
        <a:xfrm>
          <a:off x="2641111" y="1686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108693</xdr:rowOff>
    </xdr:from>
    <xdr:to>
      <xdr:col>2</xdr:col>
      <xdr:colOff>638175</xdr:colOff>
      <xdr:row>96</xdr:row>
      <xdr:rowOff>144044</xdr:rowOff>
    </xdr:to>
    <xdr:cxnSp macro="">
      <xdr:nvCxnSpPr>
        <xdr:cNvPr id="242" name="直線コネクタ 241"/>
        <xdr:cNvCxnSpPr/>
      </xdr:nvCxnSpPr>
      <xdr:spPr>
        <a:xfrm flipV="1">
          <a:off x="1130300" y="16567893"/>
          <a:ext cx="889000" cy="3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162379</xdr:rowOff>
    </xdr:from>
    <xdr:to>
      <xdr:col>3</xdr:col>
      <xdr:colOff>3175</xdr:colOff>
      <xdr:row>98</xdr:row>
      <xdr:rowOff>92529</xdr:rowOff>
    </xdr:to>
    <xdr:sp macro="" textlink="">
      <xdr:nvSpPr>
        <xdr:cNvPr id="243" name="フローチャート : 判断 242"/>
        <xdr:cNvSpPr/>
      </xdr:nvSpPr>
      <xdr:spPr>
        <a:xfrm>
          <a:off x="1968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83656</xdr:rowOff>
    </xdr:from>
    <xdr:ext cx="534377" cy="259045"/>
    <xdr:sp macro="" textlink="">
      <xdr:nvSpPr>
        <xdr:cNvPr id="244" name="テキスト ボックス 243"/>
        <xdr:cNvSpPr txBox="1"/>
      </xdr:nvSpPr>
      <xdr:spPr>
        <a:xfrm>
          <a:off x="1752111" y="1688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151389</xdr:rowOff>
    </xdr:from>
    <xdr:to>
      <xdr:col>1</xdr:col>
      <xdr:colOff>485775</xdr:colOff>
      <xdr:row>98</xdr:row>
      <xdr:rowOff>81539</xdr:rowOff>
    </xdr:to>
    <xdr:sp macro="" textlink="">
      <xdr:nvSpPr>
        <xdr:cNvPr id="245" name="フローチャート : 判断 244"/>
        <xdr:cNvSpPr/>
      </xdr:nvSpPr>
      <xdr:spPr>
        <a:xfrm>
          <a:off x="1079500" y="1678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72666</xdr:rowOff>
    </xdr:from>
    <xdr:ext cx="534377" cy="259045"/>
    <xdr:sp macro="" textlink="">
      <xdr:nvSpPr>
        <xdr:cNvPr id="246" name="テキスト ボックス 245"/>
        <xdr:cNvSpPr txBox="1"/>
      </xdr:nvSpPr>
      <xdr:spPr>
        <a:xfrm>
          <a:off x="863111" y="1687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125444</xdr:rowOff>
    </xdr:from>
    <xdr:to>
      <xdr:col>6</xdr:col>
      <xdr:colOff>561975</xdr:colOff>
      <xdr:row>95</xdr:row>
      <xdr:rowOff>55594</xdr:rowOff>
    </xdr:to>
    <xdr:sp macro="" textlink="">
      <xdr:nvSpPr>
        <xdr:cNvPr id="252" name="円/楕円 251"/>
        <xdr:cNvSpPr/>
      </xdr:nvSpPr>
      <xdr:spPr>
        <a:xfrm>
          <a:off x="4584700" y="1624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148321</xdr:rowOff>
    </xdr:from>
    <xdr:ext cx="599010" cy="259045"/>
    <xdr:sp macro="" textlink="">
      <xdr:nvSpPr>
        <xdr:cNvPr id="253" name="扶助費該当値テキスト"/>
        <xdr:cNvSpPr txBox="1"/>
      </xdr:nvSpPr>
      <xdr:spPr>
        <a:xfrm>
          <a:off x="4686300" y="1609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107,762</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31978</xdr:rowOff>
    </xdr:from>
    <xdr:to>
      <xdr:col>5</xdr:col>
      <xdr:colOff>409575</xdr:colOff>
      <xdr:row>95</xdr:row>
      <xdr:rowOff>133578</xdr:rowOff>
    </xdr:to>
    <xdr:sp macro="" textlink="">
      <xdr:nvSpPr>
        <xdr:cNvPr id="254" name="円/楕円 253"/>
        <xdr:cNvSpPr/>
      </xdr:nvSpPr>
      <xdr:spPr>
        <a:xfrm>
          <a:off x="3746500" y="1631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150105</xdr:rowOff>
    </xdr:from>
    <xdr:ext cx="599010" cy="259045"/>
    <xdr:sp macro="" textlink="">
      <xdr:nvSpPr>
        <xdr:cNvPr id="255" name="テキスト ボックス 254"/>
        <xdr:cNvSpPr txBox="1"/>
      </xdr:nvSpPr>
      <xdr:spPr>
        <a:xfrm>
          <a:off x="3497794" y="16094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102,986</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168714</xdr:rowOff>
    </xdr:from>
    <xdr:to>
      <xdr:col>4</xdr:col>
      <xdr:colOff>206375</xdr:colOff>
      <xdr:row>96</xdr:row>
      <xdr:rowOff>98864</xdr:rowOff>
    </xdr:to>
    <xdr:sp macro="" textlink="">
      <xdr:nvSpPr>
        <xdr:cNvPr id="256" name="円/楕円 255"/>
        <xdr:cNvSpPr/>
      </xdr:nvSpPr>
      <xdr:spPr>
        <a:xfrm>
          <a:off x="2857500" y="1645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115391</xdr:rowOff>
    </xdr:from>
    <xdr:ext cx="534377" cy="259045"/>
    <xdr:sp macro="" textlink="">
      <xdr:nvSpPr>
        <xdr:cNvPr id="257" name="テキスト ボックス 256"/>
        <xdr:cNvSpPr txBox="1"/>
      </xdr:nvSpPr>
      <xdr:spPr>
        <a:xfrm>
          <a:off x="2641111" y="1623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94,612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57893</xdr:rowOff>
    </xdr:from>
    <xdr:to>
      <xdr:col>3</xdr:col>
      <xdr:colOff>3175</xdr:colOff>
      <xdr:row>96</xdr:row>
      <xdr:rowOff>159493</xdr:rowOff>
    </xdr:to>
    <xdr:sp macro="" textlink="">
      <xdr:nvSpPr>
        <xdr:cNvPr id="258" name="円/楕円 257"/>
        <xdr:cNvSpPr/>
      </xdr:nvSpPr>
      <xdr:spPr>
        <a:xfrm>
          <a:off x="1968500" y="1651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4570</xdr:rowOff>
    </xdr:from>
    <xdr:ext cx="534377" cy="259045"/>
    <xdr:sp macro="" textlink="">
      <xdr:nvSpPr>
        <xdr:cNvPr id="259" name="テキスト ボックス 258"/>
        <xdr:cNvSpPr txBox="1"/>
      </xdr:nvSpPr>
      <xdr:spPr>
        <a:xfrm>
          <a:off x="1752111" y="1629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90,899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93244</xdr:rowOff>
    </xdr:from>
    <xdr:to>
      <xdr:col>1</xdr:col>
      <xdr:colOff>485775</xdr:colOff>
      <xdr:row>97</xdr:row>
      <xdr:rowOff>23394</xdr:rowOff>
    </xdr:to>
    <xdr:sp macro="" textlink="">
      <xdr:nvSpPr>
        <xdr:cNvPr id="260" name="円/楕円 259"/>
        <xdr:cNvSpPr/>
      </xdr:nvSpPr>
      <xdr:spPr>
        <a:xfrm>
          <a:off x="1079500" y="1655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39921</xdr:rowOff>
    </xdr:from>
    <xdr:ext cx="534377" cy="259045"/>
    <xdr:sp macro="" textlink="">
      <xdr:nvSpPr>
        <xdr:cNvPr id="261" name="テキスト ボックス 260"/>
        <xdr:cNvSpPr txBox="1"/>
      </xdr:nvSpPr>
      <xdr:spPr>
        <a:xfrm>
          <a:off x="863111" y="1632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88,734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51,802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4" name="テキスト ボックス 27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144234</xdr:rowOff>
    </xdr:from>
    <xdr:to>
      <xdr:col>15</xdr:col>
      <xdr:colOff>180340</xdr:colOff>
      <xdr:row>39</xdr:row>
      <xdr:rowOff>92894</xdr:rowOff>
    </xdr:to>
    <xdr:cxnSp macro="">
      <xdr:nvCxnSpPr>
        <xdr:cNvPr id="286" name="直線コネクタ 285"/>
        <xdr:cNvCxnSpPr/>
      </xdr:nvCxnSpPr>
      <xdr:spPr>
        <a:xfrm flipV="1">
          <a:off x="10475595" y="5116284"/>
          <a:ext cx="1270" cy="1663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96721</xdr:rowOff>
    </xdr:from>
    <xdr:ext cx="534377" cy="259045"/>
    <xdr:sp macro="" textlink="">
      <xdr:nvSpPr>
        <xdr:cNvPr id="287" name="補助費等最小値テキスト"/>
        <xdr:cNvSpPr txBox="1"/>
      </xdr:nvSpPr>
      <xdr:spPr>
        <a:xfrm>
          <a:off x="10528300" y="678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17,457</a:t>
          </a:r>
          <a:endParaRPr kumimoji="1" lang="ja-JP" altLang="en-US" sz="1000" b="1">
            <a:latin typeface="ＭＳ Ｐゴシック"/>
          </a:endParaRPr>
        </a:p>
      </xdr:txBody>
    </xdr:sp>
    <xdr:clientData/>
  </xdr:oneCellAnchor>
  <xdr:twoCellAnchor>
    <xdr:from>
      <xdr:col>15</xdr:col>
      <xdr:colOff>92075</xdr:colOff>
      <xdr:row>39</xdr:row>
      <xdr:rowOff>92894</xdr:rowOff>
    </xdr:from>
    <xdr:to>
      <xdr:col>15</xdr:col>
      <xdr:colOff>269875</xdr:colOff>
      <xdr:row>39</xdr:row>
      <xdr:rowOff>92894</xdr:rowOff>
    </xdr:to>
    <xdr:cxnSp macro="">
      <xdr:nvCxnSpPr>
        <xdr:cNvPr id="288" name="直線コネクタ 287"/>
        <xdr:cNvCxnSpPr/>
      </xdr:nvCxnSpPr>
      <xdr:spPr>
        <a:xfrm>
          <a:off x="10388600" y="6779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90911</xdr:rowOff>
    </xdr:from>
    <xdr:ext cx="599010" cy="259045"/>
    <xdr:sp macro="" textlink="">
      <xdr:nvSpPr>
        <xdr:cNvPr id="289" name="補助費等最大値テキスト"/>
        <xdr:cNvSpPr txBox="1"/>
      </xdr:nvSpPr>
      <xdr:spPr>
        <a:xfrm>
          <a:off x="10528300" y="489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104,762</a:t>
          </a:r>
          <a:endParaRPr kumimoji="1" lang="ja-JP" altLang="en-US" sz="1000" b="1">
            <a:latin typeface="ＭＳ Ｐゴシック"/>
          </a:endParaRPr>
        </a:p>
      </xdr:txBody>
    </xdr:sp>
    <xdr:clientData/>
  </xdr:oneCellAnchor>
  <xdr:twoCellAnchor>
    <xdr:from>
      <xdr:col>15</xdr:col>
      <xdr:colOff>92075</xdr:colOff>
      <xdr:row>29</xdr:row>
      <xdr:rowOff>144234</xdr:rowOff>
    </xdr:from>
    <xdr:to>
      <xdr:col>15</xdr:col>
      <xdr:colOff>269875</xdr:colOff>
      <xdr:row>29</xdr:row>
      <xdr:rowOff>144234</xdr:rowOff>
    </xdr:to>
    <xdr:cxnSp macro="">
      <xdr:nvCxnSpPr>
        <xdr:cNvPr id="290" name="直線コネクタ 289"/>
        <xdr:cNvCxnSpPr/>
      </xdr:nvCxnSpPr>
      <xdr:spPr>
        <a:xfrm>
          <a:off x="10388600" y="51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80188</xdr:rowOff>
    </xdr:from>
    <xdr:to>
      <xdr:col>15</xdr:col>
      <xdr:colOff>180975</xdr:colOff>
      <xdr:row>35</xdr:row>
      <xdr:rowOff>113163</xdr:rowOff>
    </xdr:to>
    <xdr:cxnSp macro="">
      <xdr:nvCxnSpPr>
        <xdr:cNvPr id="291" name="直線コネクタ 290"/>
        <xdr:cNvCxnSpPr/>
      </xdr:nvCxnSpPr>
      <xdr:spPr>
        <a:xfrm>
          <a:off x="9639300" y="5909488"/>
          <a:ext cx="838200" cy="20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89768</xdr:rowOff>
    </xdr:from>
    <xdr:ext cx="534377" cy="259045"/>
    <xdr:sp macro="" textlink="">
      <xdr:nvSpPr>
        <xdr:cNvPr id="292" name="補助費等平均値テキスト"/>
        <xdr:cNvSpPr txBox="1"/>
      </xdr:nvSpPr>
      <xdr:spPr>
        <a:xfrm>
          <a:off x="10528300" y="6090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111341</xdr:rowOff>
    </xdr:from>
    <xdr:to>
      <xdr:col>15</xdr:col>
      <xdr:colOff>231775</xdr:colOff>
      <xdr:row>36</xdr:row>
      <xdr:rowOff>41491</xdr:rowOff>
    </xdr:to>
    <xdr:sp macro="" textlink="">
      <xdr:nvSpPr>
        <xdr:cNvPr id="293" name="フローチャート : 判断 292"/>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80188</xdr:rowOff>
    </xdr:from>
    <xdr:to>
      <xdr:col>14</xdr:col>
      <xdr:colOff>28575</xdr:colOff>
      <xdr:row>35</xdr:row>
      <xdr:rowOff>69405</xdr:rowOff>
    </xdr:to>
    <xdr:cxnSp macro="">
      <xdr:nvCxnSpPr>
        <xdr:cNvPr id="294" name="直線コネクタ 293"/>
        <xdr:cNvCxnSpPr/>
      </xdr:nvCxnSpPr>
      <xdr:spPr>
        <a:xfrm flipV="1">
          <a:off x="8750300" y="5909488"/>
          <a:ext cx="889000" cy="16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137230</xdr:rowOff>
    </xdr:from>
    <xdr:to>
      <xdr:col>14</xdr:col>
      <xdr:colOff>79375</xdr:colOff>
      <xdr:row>37</xdr:row>
      <xdr:rowOff>67380</xdr:rowOff>
    </xdr:to>
    <xdr:sp macro="" textlink="">
      <xdr:nvSpPr>
        <xdr:cNvPr id="295" name="フローチャート : 判断 294"/>
        <xdr:cNvSpPr/>
      </xdr:nvSpPr>
      <xdr:spPr>
        <a:xfrm>
          <a:off x="9588500" y="630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58507</xdr:rowOff>
    </xdr:from>
    <xdr:ext cx="534377" cy="259045"/>
    <xdr:sp macro="" textlink="">
      <xdr:nvSpPr>
        <xdr:cNvPr id="296" name="テキスト ボックス 295"/>
        <xdr:cNvSpPr txBox="1"/>
      </xdr:nvSpPr>
      <xdr:spPr>
        <a:xfrm>
          <a:off x="9372111" y="640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69405</xdr:rowOff>
    </xdr:from>
    <xdr:to>
      <xdr:col>12</xdr:col>
      <xdr:colOff>511175</xdr:colOff>
      <xdr:row>35</xdr:row>
      <xdr:rowOff>95676</xdr:rowOff>
    </xdr:to>
    <xdr:cxnSp macro="">
      <xdr:nvCxnSpPr>
        <xdr:cNvPr id="297" name="直線コネクタ 296"/>
        <xdr:cNvCxnSpPr/>
      </xdr:nvCxnSpPr>
      <xdr:spPr>
        <a:xfrm flipV="1">
          <a:off x="7861300" y="6070155"/>
          <a:ext cx="889000" cy="2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74346</xdr:rowOff>
    </xdr:from>
    <xdr:to>
      <xdr:col>12</xdr:col>
      <xdr:colOff>561975</xdr:colOff>
      <xdr:row>37</xdr:row>
      <xdr:rowOff>4496</xdr:rowOff>
    </xdr:to>
    <xdr:sp macro="" textlink="">
      <xdr:nvSpPr>
        <xdr:cNvPr id="298" name="フローチャート : 判断 297"/>
        <xdr:cNvSpPr/>
      </xdr:nvSpPr>
      <xdr:spPr>
        <a:xfrm>
          <a:off x="8699500" y="624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167073</xdr:rowOff>
    </xdr:from>
    <xdr:ext cx="534377" cy="259045"/>
    <xdr:sp macro="" textlink="">
      <xdr:nvSpPr>
        <xdr:cNvPr id="299" name="テキスト ボックス 298"/>
        <xdr:cNvSpPr txBox="1"/>
      </xdr:nvSpPr>
      <xdr:spPr>
        <a:xfrm>
          <a:off x="8483111" y="633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73577</xdr:rowOff>
    </xdr:from>
    <xdr:to>
      <xdr:col>11</xdr:col>
      <xdr:colOff>307975</xdr:colOff>
      <xdr:row>35</xdr:row>
      <xdr:rowOff>95676</xdr:rowOff>
    </xdr:to>
    <xdr:cxnSp macro="">
      <xdr:nvCxnSpPr>
        <xdr:cNvPr id="300" name="直線コネクタ 299"/>
        <xdr:cNvCxnSpPr/>
      </xdr:nvCxnSpPr>
      <xdr:spPr>
        <a:xfrm>
          <a:off x="6972300" y="6074327"/>
          <a:ext cx="889000" cy="2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132772</xdr:rowOff>
    </xdr:from>
    <xdr:to>
      <xdr:col>11</xdr:col>
      <xdr:colOff>358775</xdr:colOff>
      <xdr:row>37</xdr:row>
      <xdr:rowOff>62922</xdr:rowOff>
    </xdr:to>
    <xdr:sp macro="" textlink="">
      <xdr:nvSpPr>
        <xdr:cNvPr id="301" name="フローチャート : 判断 300"/>
        <xdr:cNvSpPr/>
      </xdr:nvSpPr>
      <xdr:spPr>
        <a:xfrm>
          <a:off x="7810500" y="630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54049</xdr:rowOff>
    </xdr:from>
    <xdr:ext cx="534377" cy="259045"/>
    <xdr:sp macro="" textlink="">
      <xdr:nvSpPr>
        <xdr:cNvPr id="302" name="テキスト ボックス 301"/>
        <xdr:cNvSpPr txBox="1"/>
      </xdr:nvSpPr>
      <xdr:spPr>
        <a:xfrm>
          <a:off x="7594111" y="639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167615</xdr:rowOff>
    </xdr:from>
    <xdr:to>
      <xdr:col>10</xdr:col>
      <xdr:colOff>155575</xdr:colOff>
      <xdr:row>37</xdr:row>
      <xdr:rowOff>97765</xdr:rowOff>
    </xdr:to>
    <xdr:sp macro="" textlink="">
      <xdr:nvSpPr>
        <xdr:cNvPr id="303" name="フローチャート : 判断 302"/>
        <xdr:cNvSpPr/>
      </xdr:nvSpPr>
      <xdr:spPr>
        <a:xfrm>
          <a:off x="6921500" y="633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88892</xdr:rowOff>
    </xdr:from>
    <xdr:ext cx="534377" cy="259045"/>
    <xdr:sp macro="" textlink="">
      <xdr:nvSpPr>
        <xdr:cNvPr id="304" name="テキスト ボックス 303"/>
        <xdr:cNvSpPr txBox="1"/>
      </xdr:nvSpPr>
      <xdr:spPr>
        <a:xfrm>
          <a:off x="6705111" y="64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62363</xdr:rowOff>
    </xdr:from>
    <xdr:to>
      <xdr:col>15</xdr:col>
      <xdr:colOff>231775</xdr:colOff>
      <xdr:row>35</xdr:row>
      <xdr:rowOff>163963</xdr:rowOff>
    </xdr:to>
    <xdr:sp macro="" textlink="">
      <xdr:nvSpPr>
        <xdr:cNvPr id="310" name="円/楕円 309"/>
        <xdr:cNvSpPr/>
      </xdr:nvSpPr>
      <xdr:spPr>
        <a:xfrm>
          <a:off x="10426700" y="606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85240</xdr:rowOff>
    </xdr:from>
    <xdr:ext cx="534377" cy="259045"/>
    <xdr:sp macro="" textlink="">
      <xdr:nvSpPr>
        <xdr:cNvPr id="311" name="補助費等該当値テキスト"/>
        <xdr:cNvSpPr txBox="1"/>
      </xdr:nvSpPr>
      <xdr:spPr>
        <a:xfrm>
          <a:off x="10528300" y="591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52,393</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29388</xdr:rowOff>
    </xdr:from>
    <xdr:to>
      <xdr:col>14</xdr:col>
      <xdr:colOff>79375</xdr:colOff>
      <xdr:row>34</xdr:row>
      <xdr:rowOff>130988</xdr:rowOff>
    </xdr:to>
    <xdr:sp macro="" textlink="">
      <xdr:nvSpPr>
        <xdr:cNvPr id="312" name="円/楕円 311"/>
        <xdr:cNvSpPr/>
      </xdr:nvSpPr>
      <xdr:spPr>
        <a:xfrm>
          <a:off x="9588500" y="585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147515</xdr:rowOff>
    </xdr:from>
    <xdr:ext cx="534377" cy="259045"/>
    <xdr:sp macro="" textlink="">
      <xdr:nvSpPr>
        <xdr:cNvPr id="313" name="テキスト ボックス 312"/>
        <xdr:cNvSpPr txBox="1"/>
      </xdr:nvSpPr>
      <xdr:spPr>
        <a:xfrm>
          <a:off x="9372111" y="5633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63,124</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18605</xdr:rowOff>
    </xdr:from>
    <xdr:to>
      <xdr:col>12</xdr:col>
      <xdr:colOff>561975</xdr:colOff>
      <xdr:row>35</xdr:row>
      <xdr:rowOff>120205</xdr:rowOff>
    </xdr:to>
    <xdr:sp macro="" textlink="">
      <xdr:nvSpPr>
        <xdr:cNvPr id="314" name="円/楕円 313"/>
        <xdr:cNvSpPr/>
      </xdr:nvSpPr>
      <xdr:spPr>
        <a:xfrm>
          <a:off x="8699500" y="601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136732</xdr:rowOff>
    </xdr:from>
    <xdr:ext cx="534377" cy="259045"/>
    <xdr:sp macro="" textlink="">
      <xdr:nvSpPr>
        <xdr:cNvPr id="315" name="テキスト ボックス 314"/>
        <xdr:cNvSpPr txBox="1"/>
      </xdr:nvSpPr>
      <xdr:spPr>
        <a:xfrm>
          <a:off x="8483111" y="579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54,690</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44876</xdr:rowOff>
    </xdr:from>
    <xdr:to>
      <xdr:col>11</xdr:col>
      <xdr:colOff>358775</xdr:colOff>
      <xdr:row>35</xdr:row>
      <xdr:rowOff>146476</xdr:rowOff>
    </xdr:to>
    <xdr:sp macro="" textlink="">
      <xdr:nvSpPr>
        <xdr:cNvPr id="316" name="円/楕円 315"/>
        <xdr:cNvSpPr/>
      </xdr:nvSpPr>
      <xdr:spPr>
        <a:xfrm>
          <a:off x="7810500" y="604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163003</xdr:rowOff>
    </xdr:from>
    <xdr:ext cx="534377" cy="259045"/>
    <xdr:sp macro="" textlink="">
      <xdr:nvSpPr>
        <xdr:cNvPr id="317" name="テキスト ボックス 316"/>
        <xdr:cNvSpPr txBox="1"/>
      </xdr:nvSpPr>
      <xdr:spPr>
        <a:xfrm>
          <a:off x="7594111" y="582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53,311</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22777</xdr:rowOff>
    </xdr:from>
    <xdr:to>
      <xdr:col>10</xdr:col>
      <xdr:colOff>155575</xdr:colOff>
      <xdr:row>35</xdr:row>
      <xdr:rowOff>124377</xdr:rowOff>
    </xdr:to>
    <xdr:sp macro="" textlink="">
      <xdr:nvSpPr>
        <xdr:cNvPr id="318" name="円/楕円 317"/>
        <xdr:cNvSpPr/>
      </xdr:nvSpPr>
      <xdr:spPr>
        <a:xfrm>
          <a:off x="6921500" y="602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140904</xdr:rowOff>
    </xdr:from>
    <xdr:ext cx="534377" cy="259045"/>
    <xdr:sp macro="" textlink="">
      <xdr:nvSpPr>
        <xdr:cNvPr id="319" name="テキスト ボックス 318"/>
        <xdr:cNvSpPr txBox="1"/>
      </xdr:nvSpPr>
      <xdr:spPr>
        <a:xfrm>
          <a:off x="6705111" y="579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54,471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9" name="テキスト ボックス 338"/>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102257</xdr:rowOff>
    </xdr:from>
    <xdr:to>
      <xdr:col>15</xdr:col>
      <xdr:colOff>180340</xdr:colOff>
      <xdr:row>59</xdr:row>
      <xdr:rowOff>33876</xdr:rowOff>
    </xdr:to>
    <xdr:cxnSp macro="">
      <xdr:nvCxnSpPr>
        <xdr:cNvPr id="343" name="直線コネクタ 342"/>
        <xdr:cNvCxnSpPr/>
      </xdr:nvCxnSpPr>
      <xdr:spPr>
        <a:xfrm flipV="1">
          <a:off x="10475595" y="8674757"/>
          <a:ext cx="1270" cy="1474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37703</xdr:rowOff>
    </xdr:from>
    <xdr:ext cx="469744" cy="259045"/>
    <xdr:sp macro="" textlink="">
      <xdr:nvSpPr>
        <xdr:cNvPr id="344" name="普通建設事業費最小値テキスト"/>
        <xdr:cNvSpPr txBox="1"/>
      </xdr:nvSpPr>
      <xdr:spPr>
        <a:xfrm>
          <a:off x="10528300" y="1015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8,326</a:t>
          </a:r>
          <a:endParaRPr kumimoji="1" lang="ja-JP" altLang="en-US" sz="1000" b="1">
            <a:latin typeface="ＭＳ Ｐゴシック"/>
          </a:endParaRPr>
        </a:p>
      </xdr:txBody>
    </xdr:sp>
    <xdr:clientData/>
  </xdr:oneCellAnchor>
  <xdr:twoCellAnchor>
    <xdr:from>
      <xdr:col>15</xdr:col>
      <xdr:colOff>92075</xdr:colOff>
      <xdr:row>59</xdr:row>
      <xdr:rowOff>33876</xdr:rowOff>
    </xdr:from>
    <xdr:to>
      <xdr:col>15</xdr:col>
      <xdr:colOff>269875</xdr:colOff>
      <xdr:row>59</xdr:row>
      <xdr:rowOff>33876</xdr:rowOff>
    </xdr:to>
    <xdr:cxnSp macro="">
      <xdr:nvCxnSpPr>
        <xdr:cNvPr id="345" name="直線コネクタ 344"/>
        <xdr:cNvCxnSpPr/>
      </xdr:nvCxnSpPr>
      <xdr:spPr>
        <a:xfrm>
          <a:off x="10388600" y="1014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48934</xdr:rowOff>
    </xdr:from>
    <xdr:ext cx="690189" cy="259045"/>
    <xdr:sp macro="" textlink="">
      <xdr:nvSpPr>
        <xdr:cNvPr id="346" name="普通建設事業費最大値テキスト"/>
        <xdr:cNvSpPr txBox="1"/>
      </xdr:nvSpPr>
      <xdr:spPr>
        <a:xfrm>
          <a:off x="10528300" y="84499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1,169,483</a:t>
          </a:r>
          <a:endParaRPr kumimoji="1" lang="ja-JP" altLang="en-US" sz="1000" b="1">
            <a:latin typeface="ＭＳ Ｐゴシック"/>
          </a:endParaRPr>
        </a:p>
      </xdr:txBody>
    </xdr:sp>
    <xdr:clientData/>
  </xdr:oneCellAnchor>
  <xdr:twoCellAnchor>
    <xdr:from>
      <xdr:col>15</xdr:col>
      <xdr:colOff>92075</xdr:colOff>
      <xdr:row>50</xdr:row>
      <xdr:rowOff>102257</xdr:rowOff>
    </xdr:from>
    <xdr:to>
      <xdr:col>15</xdr:col>
      <xdr:colOff>269875</xdr:colOff>
      <xdr:row>50</xdr:row>
      <xdr:rowOff>102257</xdr:rowOff>
    </xdr:to>
    <xdr:cxnSp macro="">
      <xdr:nvCxnSpPr>
        <xdr:cNvPr id="347" name="直線コネクタ 346"/>
        <xdr:cNvCxnSpPr/>
      </xdr:nvCxnSpPr>
      <xdr:spPr>
        <a:xfrm>
          <a:off x="10388600" y="867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102846</xdr:rowOff>
    </xdr:from>
    <xdr:to>
      <xdr:col>15</xdr:col>
      <xdr:colOff>180975</xdr:colOff>
      <xdr:row>58</xdr:row>
      <xdr:rowOff>127221</xdr:rowOff>
    </xdr:to>
    <xdr:cxnSp macro="">
      <xdr:nvCxnSpPr>
        <xdr:cNvPr id="348" name="直線コネクタ 347"/>
        <xdr:cNvCxnSpPr/>
      </xdr:nvCxnSpPr>
      <xdr:spPr>
        <a:xfrm>
          <a:off x="9639300" y="10046946"/>
          <a:ext cx="838200" cy="2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70824</xdr:rowOff>
    </xdr:from>
    <xdr:ext cx="534377" cy="259045"/>
    <xdr:sp macro="" textlink="">
      <xdr:nvSpPr>
        <xdr:cNvPr id="349" name="普通建設事業費平均値テキスト"/>
        <xdr:cNvSpPr txBox="1"/>
      </xdr:nvSpPr>
      <xdr:spPr>
        <a:xfrm>
          <a:off x="10528300" y="9843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47947</xdr:rowOff>
    </xdr:from>
    <xdr:to>
      <xdr:col>15</xdr:col>
      <xdr:colOff>231775</xdr:colOff>
      <xdr:row>58</xdr:row>
      <xdr:rowOff>149547</xdr:rowOff>
    </xdr:to>
    <xdr:sp macro="" textlink="">
      <xdr:nvSpPr>
        <xdr:cNvPr id="350" name="フローチャート : 判断 349"/>
        <xdr:cNvSpPr/>
      </xdr:nvSpPr>
      <xdr:spPr>
        <a:xfrm>
          <a:off x="10426700" y="99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96519</xdr:rowOff>
    </xdr:from>
    <xdr:to>
      <xdr:col>14</xdr:col>
      <xdr:colOff>28575</xdr:colOff>
      <xdr:row>58</xdr:row>
      <xdr:rowOff>102846</xdr:rowOff>
    </xdr:to>
    <xdr:cxnSp macro="">
      <xdr:nvCxnSpPr>
        <xdr:cNvPr id="351" name="直線コネクタ 350"/>
        <xdr:cNvCxnSpPr/>
      </xdr:nvCxnSpPr>
      <xdr:spPr>
        <a:xfrm>
          <a:off x="8750300" y="10040619"/>
          <a:ext cx="889000" cy="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80956</xdr:rowOff>
    </xdr:from>
    <xdr:to>
      <xdr:col>14</xdr:col>
      <xdr:colOff>79375</xdr:colOff>
      <xdr:row>59</xdr:row>
      <xdr:rowOff>11106</xdr:rowOff>
    </xdr:to>
    <xdr:sp macro="" textlink="">
      <xdr:nvSpPr>
        <xdr:cNvPr id="352" name="フローチャート : 判断 351"/>
        <xdr:cNvSpPr/>
      </xdr:nvSpPr>
      <xdr:spPr>
        <a:xfrm>
          <a:off x="9588500" y="1002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2233</xdr:rowOff>
    </xdr:from>
    <xdr:ext cx="534377" cy="259045"/>
    <xdr:sp macro="" textlink="">
      <xdr:nvSpPr>
        <xdr:cNvPr id="353" name="テキスト ボックス 352"/>
        <xdr:cNvSpPr txBox="1"/>
      </xdr:nvSpPr>
      <xdr:spPr>
        <a:xfrm>
          <a:off x="9372111" y="1011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56190</xdr:rowOff>
    </xdr:from>
    <xdr:to>
      <xdr:col>12</xdr:col>
      <xdr:colOff>511175</xdr:colOff>
      <xdr:row>58</xdr:row>
      <xdr:rowOff>96519</xdr:rowOff>
    </xdr:to>
    <xdr:cxnSp macro="">
      <xdr:nvCxnSpPr>
        <xdr:cNvPr id="354" name="直線コネクタ 353"/>
        <xdr:cNvCxnSpPr/>
      </xdr:nvCxnSpPr>
      <xdr:spPr>
        <a:xfrm>
          <a:off x="7861300" y="10000290"/>
          <a:ext cx="889000" cy="40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83876</xdr:rowOff>
    </xdr:from>
    <xdr:to>
      <xdr:col>12</xdr:col>
      <xdr:colOff>561975</xdr:colOff>
      <xdr:row>59</xdr:row>
      <xdr:rowOff>14026</xdr:rowOff>
    </xdr:to>
    <xdr:sp macro="" textlink="">
      <xdr:nvSpPr>
        <xdr:cNvPr id="355" name="フローチャート : 判断 354"/>
        <xdr:cNvSpPr/>
      </xdr:nvSpPr>
      <xdr:spPr>
        <a:xfrm>
          <a:off x="8699500" y="1002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5153</xdr:rowOff>
    </xdr:from>
    <xdr:ext cx="534377" cy="259045"/>
    <xdr:sp macro="" textlink="">
      <xdr:nvSpPr>
        <xdr:cNvPr id="356" name="テキスト ボックス 355"/>
        <xdr:cNvSpPr txBox="1"/>
      </xdr:nvSpPr>
      <xdr:spPr>
        <a:xfrm>
          <a:off x="8483111" y="1012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56190</xdr:rowOff>
    </xdr:from>
    <xdr:to>
      <xdr:col>11</xdr:col>
      <xdr:colOff>307975</xdr:colOff>
      <xdr:row>58</xdr:row>
      <xdr:rowOff>115476</xdr:rowOff>
    </xdr:to>
    <xdr:cxnSp macro="">
      <xdr:nvCxnSpPr>
        <xdr:cNvPr id="357" name="直線コネクタ 356"/>
        <xdr:cNvCxnSpPr/>
      </xdr:nvCxnSpPr>
      <xdr:spPr>
        <a:xfrm flipV="1">
          <a:off x="6972300" y="10000290"/>
          <a:ext cx="889000" cy="5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100482</xdr:rowOff>
    </xdr:from>
    <xdr:to>
      <xdr:col>11</xdr:col>
      <xdr:colOff>358775</xdr:colOff>
      <xdr:row>59</xdr:row>
      <xdr:rowOff>30632</xdr:rowOff>
    </xdr:to>
    <xdr:sp macro="" textlink="">
      <xdr:nvSpPr>
        <xdr:cNvPr id="358" name="フローチャート : 判断 357"/>
        <xdr:cNvSpPr/>
      </xdr:nvSpPr>
      <xdr:spPr>
        <a:xfrm>
          <a:off x="7810500" y="1004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21759</xdr:rowOff>
    </xdr:from>
    <xdr:ext cx="534377" cy="259045"/>
    <xdr:sp macro="" textlink="">
      <xdr:nvSpPr>
        <xdr:cNvPr id="359" name="テキスト ボックス 358"/>
        <xdr:cNvSpPr txBox="1"/>
      </xdr:nvSpPr>
      <xdr:spPr>
        <a:xfrm>
          <a:off x="7594111" y="1013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104687</xdr:rowOff>
    </xdr:from>
    <xdr:to>
      <xdr:col>10</xdr:col>
      <xdr:colOff>155575</xdr:colOff>
      <xdr:row>59</xdr:row>
      <xdr:rowOff>34837</xdr:rowOff>
    </xdr:to>
    <xdr:sp macro="" textlink="">
      <xdr:nvSpPr>
        <xdr:cNvPr id="360" name="フローチャート : 判断 359"/>
        <xdr:cNvSpPr/>
      </xdr:nvSpPr>
      <xdr:spPr>
        <a:xfrm>
          <a:off x="6921500" y="1004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25964</xdr:rowOff>
    </xdr:from>
    <xdr:ext cx="534377" cy="259045"/>
    <xdr:sp macro="" textlink="">
      <xdr:nvSpPr>
        <xdr:cNvPr id="361" name="テキスト ボックス 360"/>
        <xdr:cNvSpPr txBox="1"/>
      </xdr:nvSpPr>
      <xdr:spPr>
        <a:xfrm>
          <a:off x="6705111" y="1014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76421</xdr:rowOff>
    </xdr:from>
    <xdr:to>
      <xdr:col>15</xdr:col>
      <xdr:colOff>231775</xdr:colOff>
      <xdr:row>59</xdr:row>
      <xdr:rowOff>6571</xdr:rowOff>
    </xdr:to>
    <xdr:sp macro="" textlink="">
      <xdr:nvSpPr>
        <xdr:cNvPr id="367" name="円/楕円 366"/>
        <xdr:cNvSpPr/>
      </xdr:nvSpPr>
      <xdr:spPr>
        <a:xfrm>
          <a:off x="10426700" y="1002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26373</xdr:rowOff>
    </xdr:from>
    <xdr:ext cx="534377" cy="259045"/>
    <xdr:sp macro="" textlink="">
      <xdr:nvSpPr>
        <xdr:cNvPr id="368" name="普通建設事業費該当値テキスト"/>
        <xdr:cNvSpPr txBox="1"/>
      </xdr:nvSpPr>
      <xdr:spPr>
        <a:xfrm>
          <a:off x="10528300" y="997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69,826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52046</xdr:rowOff>
    </xdr:from>
    <xdr:to>
      <xdr:col>14</xdr:col>
      <xdr:colOff>79375</xdr:colOff>
      <xdr:row>58</xdr:row>
      <xdr:rowOff>153646</xdr:rowOff>
    </xdr:to>
    <xdr:sp macro="" textlink="">
      <xdr:nvSpPr>
        <xdr:cNvPr id="369" name="円/楕円 368"/>
        <xdr:cNvSpPr/>
      </xdr:nvSpPr>
      <xdr:spPr>
        <a:xfrm>
          <a:off x="9588500" y="999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170173</xdr:rowOff>
    </xdr:from>
    <xdr:ext cx="534377" cy="259045"/>
    <xdr:sp macro="" textlink="">
      <xdr:nvSpPr>
        <xdr:cNvPr id="370" name="テキスト ボックス 369"/>
        <xdr:cNvSpPr txBox="1"/>
      </xdr:nvSpPr>
      <xdr:spPr>
        <a:xfrm>
          <a:off x="9372111" y="977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89,019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45719</xdr:rowOff>
    </xdr:from>
    <xdr:to>
      <xdr:col>12</xdr:col>
      <xdr:colOff>561975</xdr:colOff>
      <xdr:row>58</xdr:row>
      <xdr:rowOff>147319</xdr:rowOff>
    </xdr:to>
    <xdr:sp macro="" textlink="">
      <xdr:nvSpPr>
        <xdr:cNvPr id="371" name="円/楕円 370"/>
        <xdr:cNvSpPr/>
      </xdr:nvSpPr>
      <xdr:spPr>
        <a:xfrm>
          <a:off x="8699500" y="998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163846</xdr:rowOff>
    </xdr:from>
    <xdr:ext cx="534377" cy="259045"/>
    <xdr:sp macro="" textlink="">
      <xdr:nvSpPr>
        <xdr:cNvPr id="372" name="テキスト ボックス 371"/>
        <xdr:cNvSpPr txBox="1"/>
      </xdr:nvSpPr>
      <xdr:spPr>
        <a:xfrm>
          <a:off x="8483111" y="97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94,001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5390</xdr:rowOff>
    </xdr:from>
    <xdr:to>
      <xdr:col>11</xdr:col>
      <xdr:colOff>358775</xdr:colOff>
      <xdr:row>58</xdr:row>
      <xdr:rowOff>106990</xdr:rowOff>
    </xdr:to>
    <xdr:sp macro="" textlink="">
      <xdr:nvSpPr>
        <xdr:cNvPr id="373" name="円/楕円 372"/>
        <xdr:cNvSpPr/>
      </xdr:nvSpPr>
      <xdr:spPr>
        <a:xfrm>
          <a:off x="7810500" y="994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123517</xdr:rowOff>
    </xdr:from>
    <xdr:ext cx="599010" cy="259045"/>
    <xdr:sp macro="" textlink="">
      <xdr:nvSpPr>
        <xdr:cNvPr id="374" name="テキスト ボックス 373"/>
        <xdr:cNvSpPr txBox="1"/>
      </xdr:nvSpPr>
      <xdr:spPr>
        <a:xfrm>
          <a:off x="7561794" y="9724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125,756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64676</xdr:rowOff>
    </xdr:from>
    <xdr:to>
      <xdr:col>10</xdr:col>
      <xdr:colOff>155575</xdr:colOff>
      <xdr:row>58</xdr:row>
      <xdr:rowOff>166276</xdr:rowOff>
    </xdr:to>
    <xdr:sp macro="" textlink="">
      <xdr:nvSpPr>
        <xdr:cNvPr id="375" name="円/楕円 374"/>
        <xdr:cNvSpPr/>
      </xdr:nvSpPr>
      <xdr:spPr>
        <a:xfrm>
          <a:off x="6921500" y="1000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11353</xdr:rowOff>
    </xdr:from>
    <xdr:ext cx="534377" cy="259045"/>
    <xdr:sp macro="" textlink="">
      <xdr:nvSpPr>
        <xdr:cNvPr id="376" name="テキスト ボックス 375"/>
        <xdr:cNvSpPr txBox="1"/>
      </xdr:nvSpPr>
      <xdr:spPr>
        <a:xfrm>
          <a:off x="6705111" y="978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79,074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32,034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66849</xdr:rowOff>
    </xdr:from>
    <xdr:to>
      <xdr:col>15</xdr:col>
      <xdr:colOff>180340</xdr:colOff>
      <xdr:row>79</xdr:row>
      <xdr:rowOff>44450</xdr:rowOff>
    </xdr:to>
    <xdr:cxnSp macro="">
      <xdr:nvCxnSpPr>
        <xdr:cNvPr id="400" name="直線コネクタ 399"/>
        <xdr:cNvCxnSpPr/>
      </xdr:nvCxnSpPr>
      <xdr:spPr>
        <a:xfrm flipV="1">
          <a:off x="10475595" y="12068349"/>
          <a:ext cx="1270" cy="152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13526</xdr:rowOff>
    </xdr:from>
    <xdr:ext cx="599010" cy="259045"/>
    <xdr:sp macro="" textlink="">
      <xdr:nvSpPr>
        <xdr:cNvPr id="403" name="普通建設事業費 （ うち新規整備　）最大値テキスト"/>
        <xdr:cNvSpPr txBox="1"/>
      </xdr:nvSpPr>
      <xdr:spPr>
        <a:xfrm>
          <a:off x="10528300" y="1184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798,242</a:t>
          </a:r>
          <a:endParaRPr kumimoji="1" lang="ja-JP" altLang="en-US" sz="1000" b="1">
            <a:latin typeface="ＭＳ Ｐゴシック"/>
          </a:endParaRPr>
        </a:p>
      </xdr:txBody>
    </xdr:sp>
    <xdr:clientData/>
  </xdr:oneCellAnchor>
  <xdr:twoCellAnchor>
    <xdr:from>
      <xdr:col>15</xdr:col>
      <xdr:colOff>92075</xdr:colOff>
      <xdr:row>70</xdr:row>
      <xdr:rowOff>66849</xdr:rowOff>
    </xdr:from>
    <xdr:to>
      <xdr:col>15</xdr:col>
      <xdr:colOff>269875</xdr:colOff>
      <xdr:row>70</xdr:row>
      <xdr:rowOff>66849</xdr:rowOff>
    </xdr:to>
    <xdr:cxnSp macro="">
      <xdr:nvCxnSpPr>
        <xdr:cNvPr id="404" name="直線コネクタ 403"/>
        <xdr:cNvCxnSpPr/>
      </xdr:nvCxnSpPr>
      <xdr:spPr>
        <a:xfrm>
          <a:off x="10388600" y="12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2395</xdr:rowOff>
    </xdr:from>
    <xdr:to>
      <xdr:col>15</xdr:col>
      <xdr:colOff>180975</xdr:colOff>
      <xdr:row>79</xdr:row>
      <xdr:rowOff>21006</xdr:rowOff>
    </xdr:to>
    <xdr:cxnSp macro="">
      <xdr:nvCxnSpPr>
        <xdr:cNvPr id="405" name="直線コネクタ 404"/>
        <xdr:cNvCxnSpPr/>
      </xdr:nvCxnSpPr>
      <xdr:spPr>
        <a:xfrm flipV="1">
          <a:off x="9639300" y="13546945"/>
          <a:ext cx="838200" cy="1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99170</xdr:rowOff>
    </xdr:from>
    <xdr:ext cx="534377" cy="259045"/>
    <xdr:sp macro="" textlink="">
      <xdr:nvSpPr>
        <xdr:cNvPr id="406" name="普通建設事業費 （ うち新規整備　）平均値テキスト"/>
        <xdr:cNvSpPr txBox="1"/>
      </xdr:nvSpPr>
      <xdr:spPr>
        <a:xfrm>
          <a:off x="10528300" y="13300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76293</xdr:rowOff>
    </xdr:from>
    <xdr:to>
      <xdr:col>15</xdr:col>
      <xdr:colOff>231775</xdr:colOff>
      <xdr:row>79</xdr:row>
      <xdr:rowOff>6443</xdr:rowOff>
    </xdr:to>
    <xdr:sp macro="" textlink="">
      <xdr:nvSpPr>
        <xdr:cNvPr id="407" name="フローチャート : 判断 406"/>
        <xdr:cNvSpPr/>
      </xdr:nvSpPr>
      <xdr:spPr>
        <a:xfrm>
          <a:off x="10426700" y="1344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111703</xdr:rowOff>
    </xdr:from>
    <xdr:to>
      <xdr:col>14</xdr:col>
      <xdr:colOff>79375</xdr:colOff>
      <xdr:row>79</xdr:row>
      <xdr:rowOff>41853</xdr:rowOff>
    </xdr:to>
    <xdr:sp macro="" textlink="">
      <xdr:nvSpPr>
        <xdr:cNvPr id="408" name="フローチャート : 判断 407"/>
        <xdr:cNvSpPr/>
      </xdr:nvSpPr>
      <xdr:spPr>
        <a:xfrm>
          <a:off x="9588500" y="1348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58380</xdr:rowOff>
    </xdr:from>
    <xdr:ext cx="534377" cy="259045"/>
    <xdr:sp macro="" textlink="">
      <xdr:nvSpPr>
        <xdr:cNvPr id="409" name="テキスト ボックス 408"/>
        <xdr:cNvSpPr txBox="1"/>
      </xdr:nvSpPr>
      <xdr:spPr>
        <a:xfrm>
          <a:off x="9372111" y="1326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123045</xdr:rowOff>
    </xdr:from>
    <xdr:to>
      <xdr:col>15</xdr:col>
      <xdr:colOff>231775</xdr:colOff>
      <xdr:row>79</xdr:row>
      <xdr:rowOff>53195</xdr:rowOff>
    </xdr:to>
    <xdr:sp macro="" textlink="">
      <xdr:nvSpPr>
        <xdr:cNvPr id="415" name="円/楕円 414"/>
        <xdr:cNvSpPr/>
      </xdr:nvSpPr>
      <xdr:spPr>
        <a:xfrm>
          <a:off x="10426700" y="1349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54719</xdr:rowOff>
    </xdr:from>
    <xdr:ext cx="534377" cy="259045"/>
    <xdr:sp macro="" textlink="">
      <xdr:nvSpPr>
        <xdr:cNvPr id="416" name="普通建設事業費 （ うち新規整備　）該当値テキスト"/>
        <xdr:cNvSpPr txBox="1"/>
      </xdr:nvSpPr>
      <xdr:spPr>
        <a:xfrm>
          <a:off x="10528300" y="1342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22,076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141656</xdr:rowOff>
    </xdr:from>
    <xdr:to>
      <xdr:col>14</xdr:col>
      <xdr:colOff>79375</xdr:colOff>
      <xdr:row>79</xdr:row>
      <xdr:rowOff>71806</xdr:rowOff>
    </xdr:to>
    <xdr:sp macro="" textlink="">
      <xdr:nvSpPr>
        <xdr:cNvPr id="417" name="円/楕円 416"/>
        <xdr:cNvSpPr/>
      </xdr:nvSpPr>
      <xdr:spPr>
        <a:xfrm>
          <a:off x="9588500" y="1351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62933</xdr:rowOff>
    </xdr:from>
    <xdr:ext cx="534377" cy="259045"/>
    <xdr:sp macro="" textlink="">
      <xdr:nvSpPr>
        <xdr:cNvPr id="418" name="テキスト ボックス 417"/>
        <xdr:cNvSpPr txBox="1"/>
      </xdr:nvSpPr>
      <xdr:spPr>
        <a:xfrm>
          <a:off x="9372111" y="1360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12,306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4" name="テキスト ボックス 43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6" name="テキスト ボックス 43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7333</xdr:rowOff>
    </xdr:from>
    <xdr:to>
      <xdr:col>15</xdr:col>
      <xdr:colOff>180340</xdr:colOff>
      <xdr:row>99</xdr:row>
      <xdr:rowOff>44450</xdr:rowOff>
    </xdr:to>
    <xdr:cxnSp macro="">
      <xdr:nvCxnSpPr>
        <xdr:cNvPr id="442" name="直線コネクタ 441"/>
        <xdr:cNvCxnSpPr/>
      </xdr:nvCxnSpPr>
      <xdr:spPr>
        <a:xfrm flipV="1">
          <a:off x="10475595" y="15609283"/>
          <a:ext cx="1270" cy="1408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3"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4" name="直線コネクタ 443"/>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125460</xdr:rowOff>
    </xdr:from>
    <xdr:ext cx="599010" cy="259045"/>
    <xdr:sp macro="" textlink="">
      <xdr:nvSpPr>
        <xdr:cNvPr id="445" name="普通建設事業費 （ うち更新整備　）最大値テキスト"/>
        <xdr:cNvSpPr txBox="1"/>
      </xdr:nvSpPr>
      <xdr:spPr>
        <a:xfrm>
          <a:off x="10528300" y="15384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184,871</a:t>
          </a:r>
          <a:endParaRPr kumimoji="1" lang="ja-JP" altLang="en-US" sz="1000" b="1">
            <a:latin typeface="ＭＳ Ｐゴシック"/>
          </a:endParaRPr>
        </a:p>
      </xdr:txBody>
    </xdr:sp>
    <xdr:clientData/>
  </xdr:oneCellAnchor>
  <xdr:twoCellAnchor>
    <xdr:from>
      <xdr:col>15</xdr:col>
      <xdr:colOff>92075</xdr:colOff>
      <xdr:row>91</xdr:row>
      <xdr:rowOff>7333</xdr:rowOff>
    </xdr:from>
    <xdr:to>
      <xdr:col>15</xdr:col>
      <xdr:colOff>269875</xdr:colOff>
      <xdr:row>91</xdr:row>
      <xdr:rowOff>7333</xdr:rowOff>
    </xdr:to>
    <xdr:cxnSp macro="">
      <xdr:nvCxnSpPr>
        <xdr:cNvPr id="446" name="直線コネクタ 445"/>
        <xdr:cNvCxnSpPr/>
      </xdr:nvCxnSpPr>
      <xdr:spPr>
        <a:xfrm>
          <a:off x="10388600" y="1560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133116</xdr:rowOff>
    </xdr:from>
    <xdr:to>
      <xdr:col>15</xdr:col>
      <xdr:colOff>180975</xdr:colOff>
      <xdr:row>97</xdr:row>
      <xdr:rowOff>117388</xdr:rowOff>
    </xdr:to>
    <xdr:cxnSp macro="">
      <xdr:nvCxnSpPr>
        <xdr:cNvPr id="447" name="直線コネクタ 446"/>
        <xdr:cNvCxnSpPr/>
      </xdr:nvCxnSpPr>
      <xdr:spPr>
        <a:xfrm>
          <a:off x="9639300" y="16592316"/>
          <a:ext cx="838200" cy="15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107743</xdr:rowOff>
    </xdr:from>
    <xdr:ext cx="534377" cy="259045"/>
    <xdr:sp macro="" textlink="">
      <xdr:nvSpPr>
        <xdr:cNvPr id="448" name="普通建設事業費 （ うち更新整備　）平均値テキスト"/>
        <xdr:cNvSpPr txBox="1"/>
      </xdr:nvSpPr>
      <xdr:spPr>
        <a:xfrm>
          <a:off x="10528300" y="16738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129316</xdr:rowOff>
    </xdr:from>
    <xdr:to>
      <xdr:col>15</xdr:col>
      <xdr:colOff>231775</xdr:colOff>
      <xdr:row>98</xdr:row>
      <xdr:rowOff>59466</xdr:rowOff>
    </xdr:to>
    <xdr:sp macro="" textlink="">
      <xdr:nvSpPr>
        <xdr:cNvPr id="449" name="フローチャート : 判断 448"/>
        <xdr:cNvSpPr/>
      </xdr:nvSpPr>
      <xdr:spPr>
        <a:xfrm>
          <a:off x="10426700" y="1675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140075</xdr:rowOff>
    </xdr:from>
    <xdr:to>
      <xdr:col>14</xdr:col>
      <xdr:colOff>79375</xdr:colOff>
      <xdr:row>98</xdr:row>
      <xdr:rowOff>70225</xdr:rowOff>
    </xdr:to>
    <xdr:sp macro="" textlink="">
      <xdr:nvSpPr>
        <xdr:cNvPr id="450" name="フローチャート : 判断 449"/>
        <xdr:cNvSpPr/>
      </xdr:nvSpPr>
      <xdr:spPr>
        <a:xfrm>
          <a:off x="9588500" y="1677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61352</xdr:rowOff>
    </xdr:from>
    <xdr:ext cx="534377" cy="259045"/>
    <xdr:sp macro="" textlink="">
      <xdr:nvSpPr>
        <xdr:cNvPr id="451" name="テキスト ボックス 450"/>
        <xdr:cNvSpPr txBox="1"/>
      </xdr:nvSpPr>
      <xdr:spPr>
        <a:xfrm>
          <a:off x="9372111" y="1686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2" name="テキスト ボックス 45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3" name="テキスト ボックス 45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4" name="テキスト ボックス 45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5" name="テキスト ボックス 45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6" name="テキスト ボックス 45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66588</xdr:rowOff>
    </xdr:from>
    <xdr:to>
      <xdr:col>15</xdr:col>
      <xdr:colOff>231775</xdr:colOff>
      <xdr:row>97</xdr:row>
      <xdr:rowOff>168188</xdr:rowOff>
    </xdr:to>
    <xdr:sp macro="" textlink="">
      <xdr:nvSpPr>
        <xdr:cNvPr id="457" name="円/楕円 456"/>
        <xdr:cNvSpPr/>
      </xdr:nvSpPr>
      <xdr:spPr>
        <a:xfrm>
          <a:off x="10426700" y="1669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89465</xdr:rowOff>
    </xdr:from>
    <xdr:ext cx="534377" cy="259045"/>
    <xdr:sp macro="" textlink="">
      <xdr:nvSpPr>
        <xdr:cNvPr id="458" name="普通建設事業費 （ うち更新整備　）該当値テキスト"/>
        <xdr:cNvSpPr txBox="1"/>
      </xdr:nvSpPr>
      <xdr:spPr>
        <a:xfrm>
          <a:off x="10528300" y="1654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35,428</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82316</xdr:rowOff>
    </xdr:from>
    <xdr:to>
      <xdr:col>14</xdr:col>
      <xdr:colOff>79375</xdr:colOff>
      <xdr:row>97</xdr:row>
      <xdr:rowOff>12466</xdr:rowOff>
    </xdr:to>
    <xdr:sp macro="" textlink="">
      <xdr:nvSpPr>
        <xdr:cNvPr id="459" name="円/楕円 458"/>
        <xdr:cNvSpPr/>
      </xdr:nvSpPr>
      <xdr:spPr>
        <a:xfrm>
          <a:off x="9588500" y="1654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28993</xdr:rowOff>
    </xdr:from>
    <xdr:ext cx="534377" cy="259045"/>
    <xdr:sp macro="" textlink="">
      <xdr:nvSpPr>
        <xdr:cNvPr id="460" name="テキスト ボックス 459"/>
        <xdr:cNvSpPr txBox="1"/>
      </xdr:nvSpPr>
      <xdr:spPr>
        <a:xfrm>
          <a:off x="9372111" y="163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55,864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1" name="正方形/長方形 46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2" name="正方形/長方形 46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3" name="正方形/長方形 46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4" name="正方形/長方形 46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5" name="正方形/長方形 46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6" name="正方形/長方形 46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7" name="正方形/長方形 46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8" name="正方形/長方形 46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9" name="テキスト ボックス 46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0" name="直線コネクタ 46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1" name="直線コネクタ 47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2" name="テキスト ボックス 47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3" name="直線コネクタ 47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4" name="テキスト ボックス 47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5" name="直線コネクタ 47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6" name="テキスト ボックス 475"/>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7" name="直線コネクタ 47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8" name="テキスト ボックス 477"/>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0" name="テキスト ボックス 47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110823</xdr:rowOff>
    </xdr:from>
    <xdr:to>
      <xdr:col>23</xdr:col>
      <xdr:colOff>516889</xdr:colOff>
      <xdr:row>38</xdr:row>
      <xdr:rowOff>139700</xdr:rowOff>
    </xdr:to>
    <xdr:cxnSp macro="">
      <xdr:nvCxnSpPr>
        <xdr:cNvPr id="482" name="直線コネクタ 481"/>
        <xdr:cNvCxnSpPr/>
      </xdr:nvCxnSpPr>
      <xdr:spPr>
        <a:xfrm flipV="1">
          <a:off x="16317595" y="5254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4" name="直線コネクタ 48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57500</xdr:rowOff>
    </xdr:from>
    <xdr:ext cx="599010" cy="259045"/>
    <xdr:sp macro="" textlink="">
      <xdr:nvSpPr>
        <xdr:cNvPr id="485" name="災害復旧事業費最大値テキスト"/>
        <xdr:cNvSpPr txBox="1"/>
      </xdr:nvSpPr>
      <xdr:spPr>
        <a:xfrm>
          <a:off x="16370300" y="502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30</xdr:row>
      <xdr:rowOff>110823</xdr:rowOff>
    </xdr:from>
    <xdr:to>
      <xdr:col>23</xdr:col>
      <xdr:colOff>606425</xdr:colOff>
      <xdr:row>30</xdr:row>
      <xdr:rowOff>110823</xdr:rowOff>
    </xdr:to>
    <xdr:cxnSp macro="">
      <xdr:nvCxnSpPr>
        <xdr:cNvPr id="486" name="直線コネクタ 485"/>
        <xdr:cNvCxnSpPr/>
      </xdr:nvCxnSpPr>
      <xdr:spPr>
        <a:xfrm>
          <a:off x="16230600" y="525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100015</xdr:rowOff>
    </xdr:from>
    <xdr:to>
      <xdr:col>23</xdr:col>
      <xdr:colOff>517525</xdr:colOff>
      <xdr:row>38</xdr:row>
      <xdr:rowOff>117946</xdr:rowOff>
    </xdr:to>
    <xdr:cxnSp macro="">
      <xdr:nvCxnSpPr>
        <xdr:cNvPr id="487" name="直線コネクタ 486"/>
        <xdr:cNvCxnSpPr/>
      </xdr:nvCxnSpPr>
      <xdr:spPr>
        <a:xfrm flipV="1">
          <a:off x="15481300" y="6615115"/>
          <a:ext cx="838200" cy="17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55487</xdr:rowOff>
    </xdr:from>
    <xdr:ext cx="469744" cy="259045"/>
    <xdr:sp macro="" textlink="">
      <xdr:nvSpPr>
        <xdr:cNvPr id="488" name="災害復旧事業費平均値テキスト"/>
        <xdr:cNvSpPr txBox="1"/>
      </xdr:nvSpPr>
      <xdr:spPr>
        <a:xfrm>
          <a:off x="16370300" y="6399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32610</xdr:rowOff>
    </xdr:from>
    <xdr:to>
      <xdr:col>23</xdr:col>
      <xdr:colOff>568325</xdr:colOff>
      <xdr:row>38</xdr:row>
      <xdr:rowOff>134210</xdr:rowOff>
    </xdr:to>
    <xdr:sp macro="" textlink="">
      <xdr:nvSpPr>
        <xdr:cNvPr id="489" name="フローチャート : 判断 488"/>
        <xdr:cNvSpPr/>
      </xdr:nvSpPr>
      <xdr:spPr>
        <a:xfrm>
          <a:off x="162687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117946</xdr:rowOff>
    </xdr:from>
    <xdr:to>
      <xdr:col>22</xdr:col>
      <xdr:colOff>365125</xdr:colOff>
      <xdr:row>38</xdr:row>
      <xdr:rowOff>139700</xdr:rowOff>
    </xdr:to>
    <xdr:cxnSp macro="">
      <xdr:nvCxnSpPr>
        <xdr:cNvPr id="490" name="直線コネクタ 489"/>
        <xdr:cNvCxnSpPr/>
      </xdr:nvCxnSpPr>
      <xdr:spPr>
        <a:xfrm flipV="1">
          <a:off x="14592300" y="6633046"/>
          <a:ext cx="889000" cy="2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53339</xdr:rowOff>
    </xdr:from>
    <xdr:to>
      <xdr:col>22</xdr:col>
      <xdr:colOff>415925</xdr:colOff>
      <xdr:row>38</xdr:row>
      <xdr:rowOff>154939</xdr:rowOff>
    </xdr:to>
    <xdr:sp macro="" textlink="">
      <xdr:nvSpPr>
        <xdr:cNvPr id="491" name="フローチャート : 判断 490"/>
        <xdr:cNvSpPr/>
      </xdr:nvSpPr>
      <xdr:spPr>
        <a:xfrm>
          <a:off x="15430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16</xdr:rowOff>
    </xdr:from>
    <xdr:ext cx="469744" cy="259045"/>
    <xdr:sp macro="" textlink="">
      <xdr:nvSpPr>
        <xdr:cNvPr id="492" name="テキスト ボックス 491"/>
        <xdr:cNvSpPr txBox="1"/>
      </xdr:nvSpPr>
      <xdr:spPr>
        <a:xfrm>
          <a:off x="15246427" y="634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73927</xdr:rowOff>
    </xdr:from>
    <xdr:to>
      <xdr:col>21</xdr:col>
      <xdr:colOff>161925</xdr:colOff>
      <xdr:row>38</xdr:row>
      <xdr:rowOff>139700</xdr:rowOff>
    </xdr:to>
    <xdr:cxnSp macro="">
      <xdr:nvCxnSpPr>
        <xdr:cNvPr id="493" name="直線コネクタ 492"/>
        <xdr:cNvCxnSpPr/>
      </xdr:nvCxnSpPr>
      <xdr:spPr>
        <a:xfrm>
          <a:off x="13703300" y="6589027"/>
          <a:ext cx="889000" cy="6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50696</xdr:rowOff>
    </xdr:from>
    <xdr:to>
      <xdr:col>21</xdr:col>
      <xdr:colOff>212725</xdr:colOff>
      <xdr:row>38</xdr:row>
      <xdr:rowOff>152296</xdr:rowOff>
    </xdr:to>
    <xdr:sp macro="" textlink="">
      <xdr:nvSpPr>
        <xdr:cNvPr id="494" name="フローチャート : 判断 493"/>
        <xdr:cNvSpPr/>
      </xdr:nvSpPr>
      <xdr:spPr>
        <a:xfrm>
          <a:off x="14541500" y="656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168824</xdr:rowOff>
    </xdr:from>
    <xdr:ext cx="469744" cy="259045"/>
    <xdr:sp macro="" textlink="">
      <xdr:nvSpPr>
        <xdr:cNvPr id="495" name="テキスト ボックス 494"/>
        <xdr:cNvSpPr txBox="1"/>
      </xdr:nvSpPr>
      <xdr:spPr>
        <a:xfrm>
          <a:off x="14357427" y="6341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73927</xdr:rowOff>
    </xdr:from>
    <xdr:to>
      <xdr:col>19</xdr:col>
      <xdr:colOff>644525</xdr:colOff>
      <xdr:row>38</xdr:row>
      <xdr:rowOff>108016</xdr:rowOff>
    </xdr:to>
    <xdr:cxnSp macro="">
      <xdr:nvCxnSpPr>
        <xdr:cNvPr id="496" name="直線コネクタ 495"/>
        <xdr:cNvCxnSpPr/>
      </xdr:nvCxnSpPr>
      <xdr:spPr>
        <a:xfrm flipV="1">
          <a:off x="12814300" y="6589027"/>
          <a:ext cx="889000" cy="3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44881</xdr:rowOff>
    </xdr:from>
    <xdr:to>
      <xdr:col>20</xdr:col>
      <xdr:colOff>9525</xdr:colOff>
      <xdr:row>38</xdr:row>
      <xdr:rowOff>146481</xdr:rowOff>
    </xdr:to>
    <xdr:sp macro="" textlink="">
      <xdr:nvSpPr>
        <xdr:cNvPr id="497" name="フローチャート : 判断 496"/>
        <xdr:cNvSpPr/>
      </xdr:nvSpPr>
      <xdr:spPr>
        <a:xfrm>
          <a:off x="13652500" y="655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137608</xdr:rowOff>
    </xdr:from>
    <xdr:ext cx="469744" cy="259045"/>
    <xdr:sp macro="" textlink="">
      <xdr:nvSpPr>
        <xdr:cNvPr id="498" name="テキスト ボックス 497"/>
        <xdr:cNvSpPr txBox="1"/>
      </xdr:nvSpPr>
      <xdr:spPr>
        <a:xfrm>
          <a:off x="13468427" y="665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54957</xdr:rowOff>
    </xdr:from>
    <xdr:to>
      <xdr:col>18</xdr:col>
      <xdr:colOff>492125</xdr:colOff>
      <xdr:row>38</xdr:row>
      <xdr:rowOff>156557</xdr:rowOff>
    </xdr:to>
    <xdr:sp macro="" textlink="">
      <xdr:nvSpPr>
        <xdr:cNvPr id="499" name="フローチャート : 判断 498"/>
        <xdr:cNvSpPr/>
      </xdr:nvSpPr>
      <xdr:spPr>
        <a:xfrm>
          <a:off x="12763500" y="657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1634</xdr:rowOff>
    </xdr:from>
    <xdr:ext cx="469744" cy="259045"/>
    <xdr:sp macro="" textlink="">
      <xdr:nvSpPr>
        <xdr:cNvPr id="500" name="テキスト ボックス 499"/>
        <xdr:cNvSpPr txBox="1"/>
      </xdr:nvSpPr>
      <xdr:spPr>
        <a:xfrm>
          <a:off x="12579427" y="634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49215</xdr:rowOff>
    </xdr:from>
    <xdr:to>
      <xdr:col>23</xdr:col>
      <xdr:colOff>568325</xdr:colOff>
      <xdr:row>38</xdr:row>
      <xdr:rowOff>150815</xdr:rowOff>
    </xdr:to>
    <xdr:sp macro="" textlink="">
      <xdr:nvSpPr>
        <xdr:cNvPr id="506" name="円/楕円 505"/>
        <xdr:cNvSpPr/>
      </xdr:nvSpPr>
      <xdr:spPr>
        <a:xfrm>
          <a:off x="16268700" y="656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11036</xdr:rowOff>
    </xdr:from>
    <xdr:ext cx="469744" cy="259045"/>
    <xdr:sp macro="" textlink="">
      <xdr:nvSpPr>
        <xdr:cNvPr id="507" name="災害復旧事業費該当値テキスト"/>
        <xdr:cNvSpPr txBox="1"/>
      </xdr:nvSpPr>
      <xdr:spPr>
        <a:xfrm>
          <a:off x="16370300" y="652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4,340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67146</xdr:rowOff>
    </xdr:from>
    <xdr:to>
      <xdr:col>22</xdr:col>
      <xdr:colOff>415925</xdr:colOff>
      <xdr:row>38</xdr:row>
      <xdr:rowOff>168746</xdr:rowOff>
    </xdr:to>
    <xdr:sp macro="" textlink="">
      <xdr:nvSpPr>
        <xdr:cNvPr id="508" name="円/楕円 507"/>
        <xdr:cNvSpPr/>
      </xdr:nvSpPr>
      <xdr:spPr>
        <a:xfrm>
          <a:off x="15430500" y="658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159873</xdr:rowOff>
    </xdr:from>
    <xdr:ext cx="469744" cy="259045"/>
    <xdr:sp macro="" textlink="">
      <xdr:nvSpPr>
        <xdr:cNvPr id="509" name="テキスト ボックス 508"/>
        <xdr:cNvSpPr txBox="1"/>
      </xdr:nvSpPr>
      <xdr:spPr>
        <a:xfrm>
          <a:off x="15246427" y="667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10" name="円/楕円 509"/>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11" name="テキスト ボックス 510"/>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23127</xdr:rowOff>
    </xdr:from>
    <xdr:to>
      <xdr:col>20</xdr:col>
      <xdr:colOff>9525</xdr:colOff>
      <xdr:row>38</xdr:row>
      <xdr:rowOff>124727</xdr:rowOff>
    </xdr:to>
    <xdr:sp macro="" textlink="">
      <xdr:nvSpPr>
        <xdr:cNvPr id="512" name="円/楕円 511"/>
        <xdr:cNvSpPr/>
      </xdr:nvSpPr>
      <xdr:spPr>
        <a:xfrm>
          <a:off x="13652500" y="653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141254</xdr:rowOff>
    </xdr:from>
    <xdr:ext cx="469744" cy="259045"/>
    <xdr:sp macro="" textlink="">
      <xdr:nvSpPr>
        <xdr:cNvPr id="513" name="テキスト ボックス 512"/>
        <xdr:cNvSpPr txBox="1"/>
      </xdr:nvSpPr>
      <xdr:spPr>
        <a:xfrm>
          <a:off x="13468427" y="631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57216</xdr:rowOff>
    </xdr:from>
    <xdr:to>
      <xdr:col>18</xdr:col>
      <xdr:colOff>492125</xdr:colOff>
      <xdr:row>38</xdr:row>
      <xdr:rowOff>158816</xdr:rowOff>
    </xdr:to>
    <xdr:sp macro="" textlink="">
      <xdr:nvSpPr>
        <xdr:cNvPr id="514" name="円/楕円 513"/>
        <xdr:cNvSpPr/>
      </xdr:nvSpPr>
      <xdr:spPr>
        <a:xfrm>
          <a:off x="12763500" y="657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149943</xdr:rowOff>
    </xdr:from>
    <xdr:ext cx="469744" cy="259045"/>
    <xdr:sp macro="" textlink="">
      <xdr:nvSpPr>
        <xdr:cNvPr id="515" name="テキスト ボックス 514"/>
        <xdr:cNvSpPr txBox="1"/>
      </xdr:nvSpPr>
      <xdr:spPr>
        <a:xfrm>
          <a:off x="12579427" y="666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5" name="直線コネクタ 57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6" name="テキスト ボックス 57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7" name="直線コネクタ 57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8" name="テキスト ボックス 57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9" name="直線コネクタ 57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0" name="テキスト ボックス 57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1" name="直線コネクタ 58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2" name="テキスト ボックス 58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3" name="直線コネクタ 58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4" name="テキスト ボックス 58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5" name="直線コネクタ 58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6" name="テキスト ボックス 58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12395</xdr:rowOff>
    </xdr:from>
    <xdr:to>
      <xdr:col>23</xdr:col>
      <xdr:colOff>516889</xdr:colOff>
      <xdr:row>77</xdr:row>
      <xdr:rowOff>157314</xdr:rowOff>
    </xdr:to>
    <xdr:cxnSp macro="">
      <xdr:nvCxnSpPr>
        <xdr:cNvPr id="588" name="直線コネクタ 587"/>
        <xdr:cNvCxnSpPr/>
      </xdr:nvCxnSpPr>
      <xdr:spPr>
        <a:xfrm flipV="1">
          <a:off x="16317595" y="12013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161141</xdr:rowOff>
    </xdr:from>
    <xdr:ext cx="534377" cy="259045"/>
    <xdr:sp macro="" textlink="">
      <xdr:nvSpPr>
        <xdr:cNvPr id="589" name="公債費最小値テキスト"/>
        <xdr:cNvSpPr txBox="1"/>
      </xdr:nvSpPr>
      <xdr:spPr>
        <a:xfrm>
          <a:off x="16370300" y="1336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77</xdr:row>
      <xdr:rowOff>157314</xdr:rowOff>
    </xdr:from>
    <xdr:to>
      <xdr:col>23</xdr:col>
      <xdr:colOff>606425</xdr:colOff>
      <xdr:row>77</xdr:row>
      <xdr:rowOff>157314</xdr:rowOff>
    </xdr:to>
    <xdr:cxnSp macro="">
      <xdr:nvCxnSpPr>
        <xdr:cNvPr id="590" name="直線コネクタ 589"/>
        <xdr:cNvCxnSpPr/>
      </xdr:nvCxnSpPr>
      <xdr:spPr>
        <a:xfrm>
          <a:off x="16230600" y="1335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130522</xdr:rowOff>
    </xdr:from>
    <xdr:ext cx="599010" cy="259045"/>
    <xdr:sp macro="" textlink="">
      <xdr:nvSpPr>
        <xdr:cNvPr id="591" name="公債費最大値テキスト"/>
        <xdr:cNvSpPr txBox="1"/>
      </xdr:nvSpPr>
      <xdr:spPr>
        <a:xfrm>
          <a:off x="16370300" y="11789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70</xdr:row>
      <xdr:rowOff>12395</xdr:rowOff>
    </xdr:from>
    <xdr:to>
      <xdr:col>23</xdr:col>
      <xdr:colOff>606425</xdr:colOff>
      <xdr:row>70</xdr:row>
      <xdr:rowOff>12395</xdr:rowOff>
    </xdr:to>
    <xdr:cxnSp macro="">
      <xdr:nvCxnSpPr>
        <xdr:cNvPr id="592" name="直線コネクタ 591"/>
        <xdr:cNvCxnSpPr/>
      </xdr:nvCxnSpPr>
      <xdr:spPr>
        <a:xfrm>
          <a:off x="16230600" y="12013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52540</xdr:rowOff>
    </xdr:from>
    <xdr:to>
      <xdr:col>23</xdr:col>
      <xdr:colOff>517525</xdr:colOff>
      <xdr:row>74</xdr:row>
      <xdr:rowOff>129616</xdr:rowOff>
    </xdr:to>
    <xdr:cxnSp macro="">
      <xdr:nvCxnSpPr>
        <xdr:cNvPr id="593" name="直線コネクタ 592"/>
        <xdr:cNvCxnSpPr/>
      </xdr:nvCxnSpPr>
      <xdr:spPr>
        <a:xfrm flipV="1">
          <a:off x="15481300" y="12739840"/>
          <a:ext cx="838200" cy="7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164254</xdr:rowOff>
    </xdr:from>
    <xdr:ext cx="534377" cy="259045"/>
    <xdr:sp macro="" textlink="">
      <xdr:nvSpPr>
        <xdr:cNvPr id="594" name="公債費平均値テキスト"/>
        <xdr:cNvSpPr txBox="1"/>
      </xdr:nvSpPr>
      <xdr:spPr>
        <a:xfrm>
          <a:off x="16370300" y="12851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14377</xdr:rowOff>
    </xdr:from>
    <xdr:to>
      <xdr:col>23</xdr:col>
      <xdr:colOff>568325</xdr:colOff>
      <xdr:row>75</xdr:row>
      <xdr:rowOff>115977</xdr:rowOff>
    </xdr:to>
    <xdr:sp macro="" textlink="">
      <xdr:nvSpPr>
        <xdr:cNvPr id="595" name="フローチャート : 判断 594"/>
        <xdr:cNvSpPr/>
      </xdr:nvSpPr>
      <xdr:spPr>
        <a:xfrm>
          <a:off x="162687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124625</xdr:rowOff>
    </xdr:from>
    <xdr:to>
      <xdr:col>22</xdr:col>
      <xdr:colOff>365125</xdr:colOff>
      <xdr:row>74</xdr:row>
      <xdr:rowOff>129616</xdr:rowOff>
    </xdr:to>
    <xdr:cxnSp macro="">
      <xdr:nvCxnSpPr>
        <xdr:cNvPr id="596" name="直線コネクタ 595"/>
        <xdr:cNvCxnSpPr/>
      </xdr:nvCxnSpPr>
      <xdr:spPr>
        <a:xfrm>
          <a:off x="14592300" y="12811925"/>
          <a:ext cx="889000" cy="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108115</xdr:rowOff>
    </xdr:from>
    <xdr:to>
      <xdr:col>22</xdr:col>
      <xdr:colOff>415925</xdr:colOff>
      <xdr:row>76</xdr:row>
      <xdr:rowOff>38264</xdr:rowOff>
    </xdr:to>
    <xdr:sp macro="" textlink="">
      <xdr:nvSpPr>
        <xdr:cNvPr id="597" name="フローチャート : 判断 596"/>
        <xdr:cNvSpPr/>
      </xdr:nvSpPr>
      <xdr:spPr>
        <a:xfrm>
          <a:off x="15430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29391</xdr:rowOff>
    </xdr:from>
    <xdr:ext cx="534377" cy="259045"/>
    <xdr:sp macro="" textlink="">
      <xdr:nvSpPr>
        <xdr:cNvPr id="598" name="テキスト ボックス 597"/>
        <xdr:cNvSpPr txBox="1"/>
      </xdr:nvSpPr>
      <xdr:spPr>
        <a:xfrm>
          <a:off x="15214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115925</xdr:rowOff>
    </xdr:from>
    <xdr:to>
      <xdr:col>21</xdr:col>
      <xdr:colOff>161925</xdr:colOff>
      <xdr:row>74</xdr:row>
      <xdr:rowOff>124625</xdr:rowOff>
    </xdr:to>
    <xdr:cxnSp macro="">
      <xdr:nvCxnSpPr>
        <xdr:cNvPr id="599" name="直線コネクタ 598"/>
        <xdr:cNvCxnSpPr/>
      </xdr:nvCxnSpPr>
      <xdr:spPr>
        <a:xfrm>
          <a:off x="13703300" y="12803225"/>
          <a:ext cx="889000" cy="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110160</xdr:rowOff>
    </xdr:from>
    <xdr:to>
      <xdr:col>21</xdr:col>
      <xdr:colOff>212725</xdr:colOff>
      <xdr:row>76</xdr:row>
      <xdr:rowOff>40311</xdr:rowOff>
    </xdr:to>
    <xdr:sp macro="" textlink="">
      <xdr:nvSpPr>
        <xdr:cNvPr id="600" name="フローチャート : 判断 599"/>
        <xdr:cNvSpPr/>
      </xdr:nvSpPr>
      <xdr:spPr>
        <a:xfrm>
          <a:off x="14541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31436</xdr:rowOff>
    </xdr:from>
    <xdr:ext cx="534377" cy="259045"/>
    <xdr:sp macro="" textlink="">
      <xdr:nvSpPr>
        <xdr:cNvPr id="601" name="テキスト ボックス 600"/>
        <xdr:cNvSpPr txBox="1"/>
      </xdr:nvSpPr>
      <xdr:spPr>
        <a:xfrm>
          <a:off x="14325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114948</xdr:rowOff>
    </xdr:from>
    <xdr:to>
      <xdr:col>19</xdr:col>
      <xdr:colOff>644525</xdr:colOff>
      <xdr:row>74</xdr:row>
      <xdr:rowOff>115925</xdr:rowOff>
    </xdr:to>
    <xdr:cxnSp macro="">
      <xdr:nvCxnSpPr>
        <xdr:cNvPr id="602" name="直線コネクタ 601"/>
        <xdr:cNvCxnSpPr/>
      </xdr:nvCxnSpPr>
      <xdr:spPr>
        <a:xfrm>
          <a:off x="12814300" y="12802248"/>
          <a:ext cx="889000" cy="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108344</xdr:rowOff>
    </xdr:from>
    <xdr:to>
      <xdr:col>20</xdr:col>
      <xdr:colOff>9525</xdr:colOff>
      <xdr:row>76</xdr:row>
      <xdr:rowOff>38494</xdr:rowOff>
    </xdr:to>
    <xdr:sp macro="" textlink="">
      <xdr:nvSpPr>
        <xdr:cNvPr id="603" name="フローチャート : 判断 602"/>
        <xdr:cNvSpPr/>
      </xdr:nvSpPr>
      <xdr:spPr>
        <a:xfrm>
          <a:off x="13652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29621</xdr:rowOff>
    </xdr:from>
    <xdr:ext cx="534377" cy="259045"/>
    <xdr:sp macro="" textlink="">
      <xdr:nvSpPr>
        <xdr:cNvPr id="604" name="テキスト ボックス 603"/>
        <xdr:cNvSpPr txBox="1"/>
      </xdr:nvSpPr>
      <xdr:spPr>
        <a:xfrm>
          <a:off x="13436111" y="1305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93764</xdr:rowOff>
    </xdr:from>
    <xdr:to>
      <xdr:col>18</xdr:col>
      <xdr:colOff>492125</xdr:colOff>
      <xdr:row>76</xdr:row>
      <xdr:rowOff>23915</xdr:rowOff>
    </xdr:to>
    <xdr:sp macro="" textlink="">
      <xdr:nvSpPr>
        <xdr:cNvPr id="605" name="フローチャート : 判断 604"/>
        <xdr:cNvSpPr/>
      </xdr:nvSpPr>
      <xdr:spPr>
        <a:xfrm>
          <a:off x="12763500" y="129525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15042</xdr:rowOff>
    </xdr:from>
    <xdr:ext cx="534377" cy="259045"/>
    <xdr:sp macro="" textlink="">
      <xdr:nvSpPr>
        <xdr:cNvPr id="606" name="テキスト ボックス 605"/>
        <xdr:cNvSpPr txBox="1"/>
      </xdr:nvSpPr>
      <xdr:spPr>
        <a:xfrm>
          <a:off x="12547111" y="1304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7" name="テキスト ボックス 60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8" name="テキスト ボックス 60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9" name="テキスト ボックス 60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0" name="テキスト ボックス 60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1" name="テキスト ボックス 61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1740</xdr:rowOff>
    </xdr:from>
    <xdr:to>
      <xdr:col>23</xdr:col>
      <xdr:colOff>568325</xdr:colOff>
      <xdr:row>74</xdr:row>
      <xdr:rowOff>103340</xdr:rowOff>
    </xdr:to>
    <xdr:sp macro="" textlink="">
      <xdr:nvSpPr>
        <xdr:cNvPr id="612" name="円/楕円 611"/>
        <xdr:cNvSpPr/>
      </xdr:nvSpPr>
      <xdr:spPr>
        <a:xfrm>
          <a:off x="16268700" y="126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24617</xdr:rowOff>
    </xdr:from>
    <xdr:ext cx="534377" cy="259045"/>
    <xdr:sp macro="" textlink="">
      <xdr:nvSpPr>
        <xdr:cNvPr id="613" name="公債費該当値テキスト"/>
        <xdr:cNvSpPr txBox="1"/>
      </xdr:nvSpPr>
      <xdr:spPr>
        <a:xfrm>
          <a:off x="16370300" y="1254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66,863</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78816</xdr:rowOff>
    </xdr:from>
    <xdr:to>
      <xdr:col>22</xdr:col>
      <xdr:colOff>415925</xdr:colOff>
      <xdr:row>75</xdr:row>
      <xdr:rowOff>8966</xdr:rowOff>
    </xdr:to>
    <xdr:sp macro="" textlink="">
      <xdr:nvSpPr>
        <xdr:cNvPr id="614" name="円/楕円 613"/>
        <xdr:cNvSpPr/>
      </xdr:nvSpPr>
      <xdr:spPr>
        <a:xfrm>
          <a:off x="15430500" y="1276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25493</xdr:rowOff>
    </xdr:from>
    <xdr:ext cx="534377" cy="259045"/>
    <xdr:sp macro="" textlink="">
      <xdr:nvSpPr>
        <xdr:cNvPr id="615" name="テキスト ボックス 614"/>
        <xdr:cNvSpPr txBox="1"/>
      </xdr:nvSpPr>
      <xdr:spPr>
        <a:xfrm>
          <a:off x="15214111" y="1254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60,794</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73825</xdr:rowOff>
    </xdr:from>
    <xdr:to>
      <xdr:col>21</xdr:col>
      <xdr:colOff>212725</xdr:colOff>
      <xdr:row>75</xdr:row>
      <xdr:rowOff>3975</xdr:rowOff>
    </xdr:to>
    <xdr:sp macro="" textlink="">
      <xdr:nvSpPr>
        <xdr:cNvPr id="616" name="円/楕円 615"/>
        <xdr:cNvSpPr/>
      </xdr:nvSpPr>
      <xdr:spPr>
        <a:xfrm>
          <a:off x="14541500" y="1276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20502</xdr:rowOff>
    </xdr:from>
    <xdr:ext cx="534377" cy="259045"/>
    <xdr:sp macro="" textlink="">
      <xdr:nvSpPr>
        <xdr:cNvPr id="617" name="テキスト ボックス 616"/>
        <xdr:cNvSpPr txBox="1"/>
      </xdr:nvSpPr>
      <xdr:spPr>
        <a:xfrm>
          <a:off x="14325111" y="1253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61,187</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65125</xdr:rowOff>
    </xdr:from>
    <xdr:to>
      <xdr:col>20</xdr:col>
      <xdr:colOff>9525</xdr:colOff>
      <xdr:row>74</xdr:row>
      <xdr:rowOff>166725</xdr:rowOff>
    </xdr:to>
    <xdr:sp macro="" textlink="">
      <xdr:nvSpPr>
        <xdr:cNvPr id="618" name="円/楕円 617"/>
        <xdr:cNvSpPr/>
      </xdr:nvSpPr>
      <xdr:spPr>
        <a:xfrm>
          <a:off x="13652500" y="1275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11802</xdr:rowOff>
    </xdr:from>
    <xdr:ext cx="534377" cy="259045"/>
    <xdr:sp macro="" textlink="">
      <xdr:nvSpPr>
        <xdr:cNvPr id="619" name="テキスト ボックス 618"/>
        <xdr:cNvSpPr txBox="1"/>
      </xdr:nvSpPr>
      <xdr:spPr>
        <a:xfrm>
          <a:off x="13436111" y="1252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61,872</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64148</xdr:rowOff>
    </xdr:from>
    <xdr:to>
      <xdr:col>18</xdr:col>
      <xdr:colOff>492125</xdr:colOff>
      <xdr:row>74</xdr:row>
      <xdr:rowOff>165748</xdr:rowOff>
    </xdr:to>
    <xdr:sp macro="" textlink="">
      <xdr:nvSpPr>
        <xdr:cNvPr id="620" name="円/楕円 619"/>
        <xdr:cNvSpPr/>
      </xdr:nvSpPr>
      <xdr:spPr>
        <a:xfrm>
          <a:off x="12763500" y="1275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10825</xdr:rowOff>
    </xdr:from>
    <xdr:ext cx="534377" cy="259045"/>
    <xdr:sp macro="" textlink="">
      <xdr:nvSpPr>
        <xdr:cNvPr id="621" name="テキスト ボックス 620"/>
        <xdr:cNvSpPr txBox="1"/>
      </xdr:nvSpPr>
      <xdr:spPr>
        <a:xfrm>
          <a:off x="12547111" y="1252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61,949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2" name="正方形/長方形 62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3" name="正方形/長方形 62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4" name="正方形/長方形 62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5" name="正方形/長方形 62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6" name="正方形/長方形 62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7" name="正方形/長方形 62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8" name="正方形/長方形 62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8,535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9" name="正方形/長方形 62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0" name="テキスト ボックス 62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1" name="直線コネクタ 63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2" name="直線コネクタ 63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3" name="テキスト ボックス 63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4" name="直線コネクタ 63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35" name="テキスト ボックス 63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7" name="テキスト ボックス 63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8" name="直線コネクタ 63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39" name="テキスト ボックス 63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0" name="直線コネクタ 63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1" name="テキスト ボックス 64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2" name="直線コネクタ 64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3" name="テキスト ボックス 64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21563</xdr:rowOff>
    </xdr:from>
    <xdr:to>
      <xdr:col>23</xdr:col>
      <xdr:colOff>516889</xdr:colOff>
      <xdr:row>99</xdr:row>
      <xdr:rowOff>43627</xdr:rowOff>
    </xdr:to>
    <xdr:cxnSp macro="">
      <xdr:nvCxnSpPr>
        <xdr:cNvPr id="645" name="直線コネクタ 644"/>
        <xdr:cNvCxnSpPr/>
      </xdr:nvCxnSpPr>
      <xdr:spPr>
        <a:xfrm flipV="1">
          <a:off x="16317595" y="15452063"/>
          <a:ext cx="1269" cy="1565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47454</xdr:rowOff>
    </xdr:from>
    <xdr:ext cx="378565" cy="259045"/>
    <xdr:sp macro="" textlink="">
      <xdr:nvSpPr>
        <xdr:cNvPr id="646" name="積立金最小値テキスト"/>
        <xdr:cNvSpPr txBox="1"/>
      </xdr:nvSpPr>
      <xdr:spPr>
        <a:xfrm>
          <a:off x="16370300" y="1702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428625</xdr:colOff>
      <xdr:row>99</xdr:row>
      <xdr:rowOff>43627</xdr:rowOff>
    </xdr:from>
    <xdr:to>
      <xdr:col>23</xdr:col>
      <xdr:colOff>606425</xdr:colOff>
      <xdr:row>99</xdr:row>
      <xdr:rowOff>43627</xdr:rowOff>
    </xdr:to>
    <xdr:cxnSp macro="">
      <xdr:nvCxnSpPr>
        <xdr:cNvPr id="647" name="直線コネクタ 646"/>
        <xdr:cNvCxnSpPr/>
      </xdr:nvCxnSpPr>
      <xdr:spPr>
        <a:xfrm>
          <a:off x="16230600" y="170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139690</xdr:rowOff>
    </xdr:from>
    <xdr:ext cx="599010" cy="259045"/>
    <xdr:sp macro="" textlink="">
      <xdr:nvSpPr>
        <xdr:cNvPr id="648" name="積立金最大値テキスト"/>
        <xdr:cNvSpPr txBox="1"/>
      </xdr:nvSpPr>
      <xdr:spPr>
        <a:xfrm>
          <a:off x="16370300" y="1522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411,007</a:t>
          </a:r>
          <a:endParaRPr kumimoji="1" lang="ja-JP" altLang="en-US" sz="1000" b="1">
            <a:latin typeface="ＭＳ Ｐゴシック"/>
          </a:endParaRPr>
        </a:p>
      </xdr:txBody>
    </xdr:sp>
    <xdr:clientData/>
  </xdr:oneCellAnchor>
  <xdr:twoCellAnchor>
    <xdr:from>
      <xdr:col>23</xdr:col>
      <xdr:colOff>428625</xdr:colOff>
      <xdr:row>90</xdr:row>
      <xdr:rowOff>21563</xdr:rowOff>
    </xdr:from>
    <xdr:to>
      <xdr:col>23</xdr:col>
      <xdr:colOff>606425</xdr:colOff>
      <xdr:row>90</xdr:row>
      <xdr:rowOff>21563</xdr:rowOff>
    </xdr:to>
    <xdr:cxnSp macro="">
      <xdr:nvCxnSpPr>
        <xdr:cNvPr id="649" name="直線コネクタ 648"/>
        <xdr:cNvCxnSpPr/>
      </xdr:nvCxnSpPr>
      <xdr:spPr>
        <a:xfrm>
          <a:off x="16230600" y="1545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107277</xdr:rowOff>
    </xdr:from>
    <xdr:to>
      <xdr:col>23</xdr:col>
      <xdr:colOff>517525</xdr:colOff>
      <xdr:row>98</xdr:row>
      <xdr:rowOff>145362</xdr:rowOff>
    </xdr:to>
    <xdr:cxnSp macro="">
      <xdr:nvCxnSpPr>
        <xdr:cNvPr id="650" name="直線コネクタ 649"/>
        <xdr:cNvCxnSpPr/>
      </xdr:nvCxnSpPr>
      <xdr:spPr>
        <a:xfrm flipV="1">
          <a:off x="15481300" y="16909377"/>
          <a:ext cx="838200" cy="3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57818</xdr:rowOff>
    </xdr:from>
    <xdr:ext cx="534377" cy="259045"/>
    <xdr:sp macro="" textlink="">
      <xdr:nvSpPr>
        <xdr:cNvPr id="651" name="積立金平均値テキスト"/>
        <xdr:cNvSpPr txBox="1"/>
      </xdr:nvSpPr>
      <xdr:spPr>
        <a:xfrm>
          <a:off x="16370300" y="16859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79391</xdr:rowOff>
    </xdr:from>
    <xdr:to>
      <xdr:col>23</xdr:col>
      <xdr:colOff>568325</xdr:colOff>
      <xdr:row>99</xdr:row>
      <xdr:rowOff>9541</xdr:rowOff>
    </xdr:to>
    <xdr:sp macro="" textlink="">
      <xdr:nvSpPr>
        <xdr:cNvPr id="652" name="フローチャート : 判断 651"/>
        <xdr:cNvSpPr/>
      </xdr:nvSpPr>
      <xdr:spPr>
        <a:xfrm>
          <a:off x="16268700" y="1688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91766</xdr:rowOff>
    </xdr:from>
    <xdr:to>
      <xdr:col>22</xdr:col>
      <xdr:colOff>365125</xdr:colOff>
      <xdr:row>98</xdr:row>
      <xdr:rowOff>145362</xdr:rowOff>
    </xdr:to>
    <xdr:cxnSp macro="">
      <xdr:nvCxnSpPr>
        <xdr:cNvPr id="653" name="直線コネクタ 652"/>
        <xdr:cNvCxnSpPr/>
      </xdr:nvCxnSpPr>
      <xdr:spPr>
        <a:xfrm>
          <a:off x="14592300" y="16893866"/>
          <a:ext cx="889000" cy="5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99267</xdr:rowOff>
    </xdr:from>
    <xdr:to>
      <xdr:col>22</xdr:col>
      <xdr:colOff>415925</xdr:colOff>
      <xdr:row>99</xdr:row>
      <xdr:rowOff>29417</xdr:rowOff>
    </xdr:to>
    <xdr:sp macro="" textlink="">
      <xdr:nvSpPr>
        <xdr:cNvPr id="654" name="フローチャート : 判断 653"/>
        <xdr:cNvSpPr/>
      </xdr:nvSpPr>
      <xdr:spPr>
        <a:xfrm>
          <a:off x="15430500" y="1690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20544</xdr:rowOff>
    </xdr:from>
    <xdr:ext cx="534377" cy="259045"/>
    <xdr:sp macro="" textlink="">
      <xdr:nvSpPr>
        <xdr:cNvPr id="655" name="テキスト ボックス 654"/>
        <xdr:cNvSpPr txBox="1"/>
      </xdr:nvSpPr>
      <xdr:spPr>
        <a:xfrm>
          <a:off x="15214111" y="1699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91766</xdr:rowOff>
    </xdr:from>
    <xdr:to>
      <xdr:col>21</xdr:col>
      <xdr:colOff>161925</xdr:colOff>
      <xdr:row>99</xdr:row>
      <xdr:rowOff>23957</xdr:rowOff>
    </xdr:to>
    <xdr:cxnSp macro="">
      <xdr:nvCxnSpPr>
        <xdr:cNvPr id="656" name="直線コネクタ 655"/>
        <xdr:cNvCxnSpPr/>
      </xdr:nvCxnSpPr>
      <xdr:spPr>
        <a:xfrm flipV="1">
          <a:off x="13703300" y="16893866"/>
          <a:ext cx="889000" cy="10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89498</xdr:rowOff>
    </xdr:from>
    <xdr:to>
      <xdr:col>21</xdr:col>
      <xdr:colOff>212725</xdr:colOff>
      <xdr:row>99</xdr:row>
      <xdr:rowOff>19648</xdr:rowOff>
    </xdr:to>
    <xdr:sp macro="" textlink="">
      <xdr:nvSpPr>
        <xdr:cNvPr id="657" name="フローチャート : 判断 656"/>
        <xdr:cNvSpPr/>
      </xdr:nvSpPr>
      <xdr:spPr>
        <a:xfrm>
          <a:off x="14541500" y="168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10775</xdr:rowOff>
    </xdr:from>
    <xdr:ext cx="534377" cy="259045"/>
    <xdr:sp macro="" textlink="">
      <xdr:nvSpPr>
        <xdr:cNvPr id="658" name="テキスト ボックス 657"/>
        <xdr:cNvSpPr txBox="1"/>
      </xdr:nvSpPr>
      <xdr:spPr>
        <a:xfrm>
          <a:off x="14325111" y="169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76549</xdr:rowOff>
    </xdr:from>
    <xdr:to>
      <xdr:col>19</xdr:col>
      <xdr:colOff>644525</xdr:colOff>
      <xdr:row>99</xdr:row>
      <xdr:rowOff>23957</xdr:rowOff>
    </xdr:to>
    <xdr:cxnSp macro="">
      <xdr:nvCxnSpPr>
        <xdr:cNvPr id="659" name="直線コネクタ 658"/>
        <xdr:cNvCxnSpPr/>
      </xdr:nvCxnSpPr>
      <xdr:spPr>
        <a:xfrm>
          <a:off x="12814300" y="16878649"/>
          <a:ext cx="889000" cy="11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63095</xdr:rowOff>
    </xdr:from>
    <xdr:to>
      <xdr:col>20</xdr:col>
      <xdr:colOff>9525</xdr:colOff>
      <xdr:row>98</xdr:row>
      <xdr:rowOff>164695</xdr:rowOff>
    </xdr:to>
    <xdr:sp macro="" textlink="">
      <xdr:nvSpPr>
        <xdr:cNvPr id="660" name="フローチャート : 判断 659"/>
        <xdr:cNvSpPr/>
      </xdr:nvSpPr>
      <xdr:spPr>
        <a:xfrm>
          <a:off x="13652500" y="168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9772</xdr:rowOff>
    </xdr:from>
    <xdr:ext cx="534377" cy="259045"/>
    <xdr:sp macro="" textlink="">
      <xdr:nvSpPr>
        <xdr:cNvPr id="661" name="テキスト ボックス 660"/>
        <xdr:cNvSpPr txBox="1"/>
      </xdr:nvSpPr>
      <xdr:spPr>
        <a:xfrm>
          <a:off x="13436111" y="1664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104147</xdr:rowOff>
    </xdr:from>
    <xdr:to>
      <xdr:col>18</xdr:col>
      <xdr:colOff>492125</xdr:colOff>
      <xdr:row>99</xdr:row>
      <xdr:rowOff>34297</xdr:rowOff>
    </xdr:to>
    <xdr:sp macro="" textlink="">
      <xdr:nvSpPr>
        <xdr:cNvPr id="662" name="フローチャート : 判断 661"/>
        <xdr:cNvSpPr/>
      </xdr:nvSpPr>
      <xdr:spPr>
        <a:xfrm>
          <a:off x="12763500" y="1690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25424</xdr:rowOff>
    </xdr:from>
    <xdr:ext cx="534377" cy="259045"/>
    <xdr:sp macro="" textlink="">
      <xdr:nvSpPr>
        <xdr:cNvPr id="663" name="テキスト ボックス 662"/>
        <xdr:cNvSpPr txBox="1"/>
      </xdr:nvSpPr>
      <xdr:spPr>
        <a:xfrm>
          <a:off x="12547111" y="1699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4" name="テキスト ボックス 66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5" name="テキスト ボックス 66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6" name="テキスト ボックス 66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7" name="テキスト ボックス 66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8" name="テキスト ボックス 66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56477</xdr:rowOff>
    </xdr:from>
    <xdr:to>
      <xdr:col>23</xdr:col>
      <xdr:colOff>568325</xdr:colOff>
      <xdr:row>98</xdr:row>
      <xdr:rowOff>158077</xdr:rowOff>
    </xdr:to>
    <xdr:sp macro="" textlink="">
      <xdr:nvSpPr>
        <xdr:cNvPr id="669" name="円/楕円 668"/>
        <xdr:cNvSpPr/>
      </xdr:nvSpPr>
      <xdr:spPr>
        <a:xfrm>
          <a:off x="16268700" y="1685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15854</xdr:rowOff>
    </xdr:from>
    <xdr:ext cx="534377" cy="259045"/>
    <xdr:sp macro="" textlink="">
      <xdr:nvSpPr>
        <xdr:cNvPr id="670" name="積立金該当値テキスト"/>
        <xdr:cNvSpPr txBox="1"/>
      </xdr:nvSpPr>
      <xdr:spPr>
        <a:xfrm>
          <a:off x="16370300" y="1664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28,510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94562</xdr:rowOff>
    </xdr:from>
    <xdr:to>
      <xdr:col>22</xdr:col>
      <xdr:colOff>415925</xdr:colOff>
      <xdr:row>99</xdr:row>
      <xdr:rowOff>24712</xdr:rowOff>
    </xdr:to>
    <xdr:sp macro="" textlink="">
      <xdr:nvSpPr>
        <xdr:cNvPr id="671" name="円/楕円 670"/>
        <xdr:cNvSpPr/>
      </xdr:nvSpPr>
      <xdr:spPr>
        <a:xfrm>
          <a:off x="15430500" y="1689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41239</xdr:rowOff>
    </xdr:from>
    <xdr:ext cx="534377" cy="259045"/>
    <xdr:sp macro="" textlink="">
      <xdr:nvSpPr>
        <xdr:cNvPr id="672" name="テキスト ボックス 671"/>
        <xdr:cNvSpPr txBox="1"/>
      </xdr:nvSpPr>
      <xdr:spPr>
        <a:xfrm>
          <a:off x="15214111" y="1667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18,514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40966</xdr:rowOff>
    </xdr:from>
    <xdr:to>
      <xdr:col>21</xdr:col>
      <xdr:colOff>212725</xdr:colOff>
      <xdr:row>98</xdr:row>
      <xdr:rowOff>142566</xdr:rowOff>
    </xdr:to>
    <xdr:sp macro="" textlink="">
      <xdr:nvSpPr>
        <xdr:cNvPr id="673" name="円/楕円 672"/>
        <xdr:cNvSpPr/>
      </xdr:nvSpPr>
      <xdr:spPr>
        <a:xfrm>
          <a:off x="14541500" y="1684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159093</xdr:rowOff>
    </xdr:from>
    <xdr:ext cx="534377" cy="259045"/>
    <xdr:sp macro="" textlink="">
      <xdr:nvSpPr>
        <xdr:cNvPr id="674" name="テキスト ボックス 673"/>
        <xdr:cNvSpPr txBox="1"/>
      </xdr:nvSpPr>
      <xdr:spPr>
        <a:xfrm>
          <a:off x="14325111" y="1661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32,581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144607</xdr:rowOff>
    </xdr:from>
    <xdr:to>
      <xdr:col>20</xdr:col>
      <xdr:colOff>9525</xdr:colOff>
      <xdr:row>99</xdr:row>
      <xdr:rowOff>74757</xdr:rowOff>
    </xdr:to>
    <xdr:sp macro="" textlink="">
      <xdr:nvSpPr>
        <xdr:cNvPr id="675" name="円/楕円 674"/>
        <xdr:cNvSpPr/>
      </xdr:nvSpPr>
      <xdr:spPr>
        <a:xfrm>
          <a:off x="13652500" y="1694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65884</xdr:rowOff>
    </xdr:from>
    <xdr:ext cx="469744" cy="259045"/>
    <xdr:sp macro="" textlink="">
      <xdr:nvSpPr>
        <xdr:cNvPr id="676" name="テキスト ボックス 675"/>
        <xdr:cNvSpPr txBox="1"/>
      </xdr:nvSpPr>
      <xdr:spPr>
        <a:xfrm>
          <a:off x="13468427" y="1703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25749</xdr:rowOff>
    </xdr:from>
    <xdr:to>
      <xdr:col>18</xdr:col>
      <xdr:colOff>492125</xdr:colOff>
      <xdr:row>98</xdr:row>
      <xdr:rowOff>127349</xdr:rowOff>
    </xdr:to>
    <xdr:sp macro="" textlink="">
      <xdr:nvSpPr>
        <xdr:cNvPr id="677" name="円/楕円 676"/>
        <xdr:cNvSpPr/>
      </xdr:nvSpPr>
      <xdr:spPr>
        <a:xfrm>
          <a:off x="12763500" y="1682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143876</xdr:rowOff>
    </xdr:from>
    <xdr:ext cx="534377" cy="259045"/>
    <xdr:sp macro="" textlink="">
      <xdr:nvSpPr>
        <xdr:cNvPr id="678" name="テキスト ボックス 677"/>
        <xdr:cNvSpPr txBox="1"/>
      </xdr:nvSpPr>
      <xdr:spPr>
        <a:xfrm>
          <a:off x="12547111" y="1660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36,575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9" name="正方形/長方形 67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0" name="正方形/長方形 67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1" name="正方形/長方形 68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2" name="正方形/長方形 68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3" name="正方形/長方形 68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4" name="正方形/長方形 68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5" name="正方形/長方形 68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6" name="正方形/長方形 68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7" name="テキスト ボックス 68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8" name="直線コネクタ 68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689" name="直線コネクタ 688"/>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690" name="テキスト ボックス 689"/>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2" name="テキスト ボックス 69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693" name="直線コネクタ 692"/>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111777</xdr:rowOff>
    </xdr:from>
    <xdr:ext cx="531299" cy="259045"/>
    <xdr:sp macro="" textlink="">
      <xdr:nvSpPr>
        <xdr:cNvPr id="694" name="テキスト ボックス 693"/>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5" name="直線コネクタ 69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6" name="テキスト ボックス 69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7969</xdr:rowOff>
    </xdr:from>
    <xdr:to>
      <xdr:col>32</xdr:col>
      <xdr:colOff>186689</xdr:colOff>
      <xdr:row>38</xdr:row>
      <xdr:rowOff>25400</xdr:rowOff>
    </xdr:to>
    <xdr:cxnSp macro="">
      <xdr:nvCxnSpPr>
        <xdr:cNvPr id="698" name="直線コネクタ 697"/>
        <xdr:cNvCxnSpPr/>
      </xdr:nvCxnSpPr>
      <xdr:spPr>
        <a:xfrm flipV="1">
          <a:off x="22159595" y="5322919"/>
          <a:ext cx="1269" cy="121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699"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00" name="直線コネクタ 699"/>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126096</xdr:rowOff>
    </xdr:from>
    <xdr:ext cx="534377" cy="259045"/>
    <xdr:sp macro="" textlink="">
      <xdr:nvSpPr>
        <xdr:cNvPr id="701" name="投資及び出資金最大値テキスト"/>
        <xdr:cNvSpPr txBox="1"/>
      </xdr:nvSpPr>
      <xdr:spPr>
        <a:xfrm>
          <a:off x="22212300" y="509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21,305</a:t>
          </a:r>
          <a:endParaRPr kumimoji="1" lang="ja-JP" altLang="en-US" sz="1000" b="1">
            <a:latin typeface="ＭＳ Ｐゴシック"/>
          </a:endParaRPr>
        </a:p>
      </xdr:txBody>
    </xdr:sp>
    <xdr:clientData/>
  </xdr:oneCellAnchor>
  <xdr:twoCellAnchor>
    <xdr:from>
      <xdr:col>32</xdr:col>
      <xdr:colOff>98425</xdr:colOff>
      <xdr:row>31</xdr:row>
      <xdr:rowOff>7969</xdr:rowOff>
    </xdr:from>
    <xdr:to>
      <xdr:col>32</xdr:col>
      <xdr:colOff>276225</xdr:colOff>
      <xdr:row>31</xdr:row>
      <xdr:rowOff>7969</xdr:rowOff>
    </xdr:to>
    <xdr:cxnSp macro="">
      <xdr:nvCxnSpPr>
        <xdr:cNvPr id="702" name="直線コネクタ 701"/>
        <xdr:cNvCxnSpPr/>
      </xdr:nvCxnSpPr>
      <xdr:spPr>
        <a:xfrm>
          <a:off x="22072600" y="53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03" name="直線コネクタ 702"/>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63942</xdr:rowOff>
    </xdr:from>
    <xdr:ext cx="469744" cy="259045"/>
    <xdr:sp macro="" textlink="">
      <xdr:nvSpPr>
        <xdr:cNvPr id="704" name="投資及び出資金平均値テキスト"/>
        <xdr:cNvSpPr txBox="1"/>
      </xdr:nvSpPr>
      <xdr:spPr>
        <a:xfrm>
          <a:off x="22212300" y="6236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41065</xdr:rowOff>
    </xdr:from>
    <xdr:to>
      <xdr:col>32</xdr:col>
      <xdr:colOff>238125</xdr:colOff>
      <xdr:row>37</xdr:row>
      <xdr:rowOff>142665</xdr:rowOff>
    </xdr:to>
    <xdr:sp macro="" textlink="">
      <xdr:nvSpPr>
        <xdr:cNvPr id="705" name="フローチャート : 判断 704"/>
        <xdr:cNvSpPr/>
      </xdr:nvSpPr>
      <xdr:spPr>
        <a:xfrm>
          <a:off x="22110700" y="638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06" name="直線コネクタ 705"/>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74898</xdr:rowOff>
    </xdr:from>
    <xdr:to>
      <xdr:col>31</xdr:col>
      <xdr:colOff>85725</xdr:colOff>
      <xdr:row>38</xdr:row>
      <xdr:rowOff>5048</xdr:rowOff>
    </xdr:to>
    <xdr:sp macro="" textlink="">
      <xdr:nvSpPr>
        <xdr:cNvPr id="707" name="フローチャート : 判断 706"/>
        <xdr:cNvSpPr/>
      </xdr:nvSpPr>
      <xdr:spPr>
        <a:xfrm>
          <a:off x="21272500" y="64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21575</xdr:rowOff>
    </xdr:from>
    <xdr:ext cx="469744" cy="259045"/>
    <xdr:sp macro="" textlink="">
      <xdr:nvSpPr>
        <xdr:cNvPr id="708" name="テキスト ボックス 707"/>
        <xdr:cNvSpPr txBox="1"/>
      </xdr:nvSpPr>
      <xdr:spPr>
        <a:xfrm>
          <a:off x="21088427" y="619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09" name="直線コネクタ 708"/>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49752</xdr:rowOff>
    </xdr:from>
    <xdr:to>
      <xdr:col>29</xdr:col>
      <xdr:colOff>568325</xdr:colOff>
      <xdr:row>37</xdr:row>
      <xdr:rowOff>151352</xdr:rowOff>
    </xdr:to>
    <xdr:sp macro="" textlink="">
      <xdr:nvSpPr>
        <xdr:cNvPr id="710" name="フローチャート : 判断 709"/>
        <xdr:cNvSpPr/>
      </xdr:nvSpPr>
      <xdr:spPr>
        <a:xfrm>
          <a:off x="20383500" y="6393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167879</xdr:rowOff>
    </xdr:from>
    <xdr:ext cx="469744" cy="259045"/>
    <xdr:sp macro="" textlink="">
      <xdr:nvSpPr>
        <xdr:cNvPr id="711" name="テキスト ボックス 710"/>
        <xdr:cNvSpPr txBox="1"/>
      </xdr:nvSpPr>
      <xdr:spPr>
        <a:xfrm>
          <a:off x="20199427" y="616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12" name="直線コネクタ 711"/>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61411</xdr:rowOff>
    </xdr:from>
    <xdr:to>
      <xdr:col>28</xdr:col>
      <xdr:colOff>365125</xdr:colOff>
      <xdr:row>37</xdr:row>
      <xdr:rowOff>163011</xdr:rowOff>
    </xdr:to>
    <xdr:sp macro="" textlink="">
      <xdr:nvSpPr>
        <xdr:cNvPr id="713" name="フローチャート : 判断 712"/>
        <xdr:cNvSpPr/>
      </xdr:nvSpPr>
      <xdr:spPr>
        <a:xfrm>
          <a:off x="19494500" y="640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8088</xdr:rowOff>
    </xdr:from>
    <xdr:ext cx="469744" cy="259045"/>
    <xdr:sp macro="" textlink="">
      <xdr:nvSpPr>
        <xdr:cNvPr id="714" name="テキスト ボックス 713"/>
        <xdr:cNvSpPr txBox="1"/>
      </xdr:nvSpPr>
      <xdr:spPr>
        <a:xfrm>
          <a:off x="19310427" y="618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64726</xdr:rowOff>
    </xdr:from>
    <xdr:to>
      <xdr:col>27</xdr:col>
      <xdr:colOff>161925</xdr:colOff>
      <xdr:row>37</xdr:row>
      <xdr:rowOff>166326</xdr:rowOff>
    </xdr:to>
    <xdr:sp macro="" textlink="">
      <xdr:nvSpPr>
        <xdr:cNvPr id="715" name="フローチャート : 判断 714"/>
        <xdr:cNvSpPr/>
      </xdr:nvSpPr>
      <xdr:spPr>
        <a:xfrm>
          <a:off x="18605500" y="64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11403</xdr:rowOff>
    </xdr:from>
    <xdr:ext cx="469744" cy="259045"/>
    <xdr:sp macro="" textlink="">
      <xdr:nvSpPr>
        <xdr:cNvPr id="716" name="テキスト ボックス 715"/>
        <xdr:cNvSpPr txBox="1"/>
      </xdr:nvSpPr>
      <xdr:spPr>
        <a:xfrm>
          <a:off x="18421427" y="618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7" name="テキスト ボックス 71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8" name="テキスト ボックス 71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9" name="テキスト ボックス 71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0" name="テキスト ボックス 71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1" name="テキスト ボックス 72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22" name="円/楕円 721"/>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60977</xdr:rowOff>
    </xdr:from>
    <xdr:ext cx="249299" cy="259045"/>
    <xdr:sp macro="" textlink="">
      <xdr:nvSpPr>
        <xdr:cNvPr id="723"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24" name="円/楕円 723"/>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25" name="テキスト ボックス 724"/>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26" name="円/楕円 725"/>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27" name="テキスト ボックス 726"/>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28" name="円/楕円 727"/>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29" name="テキスト ボックス 728"/>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30" name="円/楕円 729"/>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31" name="テキスト ボックス 730"/>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2" name="正方形/長方形 73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3" name="正方形/長方形 73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4" name="正方形/長方形 73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5" name="正方形/長方形 73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6" name="正方形/長方形 73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7" name="正方形/長方形 73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8" name="正方形/長方形 73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9" name="正方形/長方形 73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0" name="テキスト ボックス 73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1" name="直線コネクタ 74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2" name="直線コネクタ 74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3" name="テキスト ボックス 74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4" name="直線コネクタ 74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5" name="テキスト ボックス 74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6" name="直線コネクタ 74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7" name="テキスト ボックス 74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8" name="直線コネクタ 74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9" name="テキスト ボックス 74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0" name="直線コネクタ 74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1" name="テキスト ボックス 75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2" name="直線コネクタ 75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3" name="テキスト ボックス 75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34430</xdr:rowOff>
    </xdr:from>
    <xdr:to>
      <xdr:col>32</xdr:col>
      <xdr:colOff>186689</xdr:colOff>
      <xdr:row>59</xdr:row>
      <xdr:rowOff>44450</xdr:rowOff>
    </xdr:to>
    <xdr:cxnSp macro="">
      <xdr:nvCxnSpPr>
        <xdr:cNvPr id="755" name="直線コネクタ 754"/>
        <xdr:cNvCxnSpPr/>
      </xdr:nvCxnSpPr>
      <xdr:spPr>
        <a:xfrm flipV="1">
          <a:off x="22159595" y="8606930"/>
          <a:ext cx="1269" cy="1553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5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7" name="直線コネクタ 75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152557</xdr:rowOff>
    </xdr:from>
    <xdr:ext cx="534377" cy="259045"/>
    <xdr:sp macro="" textlink="">
      <xdr:nvSpPr>
        <xdr:cNvPr id="758" name="貸付金最大値テキスト"/>
        <xdr:cNvSpPr txBox="1"/>
      </xdr:nvSpPr>
      <xdr:spPr>
        <a:xfrm>
          <a:off x="22212300" y="838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40,763</a:t>
          </a:r>
          <a:endParaRPr kumimoji="1" lang="ja-JP" altLang="en-US" sz="1000" b="1">
            <a:latin typeface="ＭＳ Ｐゴシック"/>
          </a:endParaRPr>
        </a:p>
      </xdr:txBody>
    </xdr:sp>
    <xdr:clientData/>
  </xdr:oneCellAnchor>
  <xdr:twoCellAnchor>
    <xdr:from>
      <xdr:col>32</xdr:col>
      <xdr:colOff>98425</xdr:colOff>
      <xdr:row>50</xdr:row>
      <xdr:rowOff>34430</xdr:rowOff>
    </xdr:from>
    <xdr:to>
      <xdr:col>32</xdr:col>
      <xdr:colOff>276225</xdr:colOff>
      <xdr:row>50</xdr:row>
      <xdr:rowOff>34430</xdr:rowOff>
    </xdr:to>
    <xdr:cxnSp macro="">
      <xdr:nvCxnSpPr>
        <xdr:cNvPr id="759" name="直線コネクタ 758"/>
        <xdr:cNvCxnSpPr/>
      </xdr:nvCxnSpPr>
      <xdr:spPr>
        <a:xfrm>
          <a:off x="22072600" y="860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170142</xdr:rowOff>
    </xdr:from>
    <xdr:to>
      <xdr:col>32</xdr:col>
      <xdr:colOff>187325</xdr:colOff>
      <xdr:row>58</xdr:row>
      <xdr:rowOff>170752</xdr:rowOff>
    </xdr:to>
    <xdr:cxnSp macro="">
      <xdr:nvCxnSpPr>
        <xdr:cNvPr id="760" name="直線コネクタ 759"/>
        <xdr:cNvCxnSpPr/>
      </xdr:nvCxnSpPr>
      <xdr:spPr>
        <a:xfrm flipV="1">
          <a:off x="21323300" y="10114242"/>
          <a:ext cx="8382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110367</xdr:rowOff>
    </xdr:from>
    <xdr:ext cx="469744" cy="259045"/>
    <xdr:sp macro="" textlink="">
      <xdr:nvSpPr>
        <xdr:cNvPr id="761" name="貸付金平均値テキスト"/>
        <xdr:cNvSpPr txBox="1"/>
      </xdr:nvSpPr>
      <xdr:spPr>
        <a:xfrm>
          <a:off x="22212300" y="9711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87490</xdr:rowOff>
    </xdr:from>
    <xdr:to>
      <xdr:col>32</xdr:col>
      <xdr:colOff>238125</xdr:colOff>
      <xdr:row>58</xdr:row>
      <xdr:rowOff>17640</xdr:rowOff>
    </xdr:to>
    <xdr:sp macro="" textlink="">
      <xdr:nvSpPr>
        <xdr:cNvPr id="762" name="フローチャート : 判断 761"/>
        <xdr:cNvSpPr/>
      </xdr:nvSpPr>
      <xdr:spPr>
        <a:xfrm>
          <a:off x="221107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170752</xdr:rowOff>
    </xdr:from>
    <xdr:to>
      <xdr:col>31</xdr:col>
      <xdr:colOff>34925</xdr:colOff>
      <xdr:row>58</xdr:row>
      <xdr:rowOff>171323</xdr:rowOff>
    </xdr:to>
    <xdr:cxnSp macro="">
      <xdr:nvCxnSpPr>
        <xdr:cNvPr id="763" name="直線コネクタ 762"/>
        <xdr:cNvCxnSpPr/>
      </xdr:nvCxnSpPr>
      <xdr:spPr>
        <a:xfrm flipV="1">
          <a:off x="20434300" y="10114852"/>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162090</xdr:rowOff>
    </xdr:from>
    <xdr:to>
      <xdr:col>31</xdr:col>
      <xdr:colOff>85725</xdr:colOff>
      <xdr:row>58</xdr:row>
      <xdr:rowOff>92240</xdr:rowOff>
    </xdr:to>
    <xdr:sp macro="" textlink="">
      <xdr:nvSpPr>
        <xdr:cNvPr id="764" name="フローチャート : 判断 763"/>
        <xdr:cNvSpPr/>
      </xdr:nvSpPr>
      <xdr:spPr>
        <a:xfrm>
          <a:off x="21272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108767</xdr:rowOff>
    </xdr:from>
    <xdr:ext cx="469744" cy="259045"/>
    <xdr:sp macro="" textlink="">
      <xdr:nvSpPr>
        <xdr:cNvPr id="765" name="テキスト ボックス 764"/>
        <xdr:cNvSpPr txBox="1"/>
      </xdr:nvSpPr>
      <xdr:spPr>
        <a:xfrm>
          <a:off x="21088427"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171323</xdr:rowOff>
    </xdr:from>
    <xdr:to>
      <xdr:col>29</xdr:col>
      <xdr:colOff>517525</xdr:colOff>
      <xdr:row>59</xdr:row>
      <xdr:rowOff>64</xdr:rowOff>
    </xdr:to>
    <xdr:cxnSp macro="">
      <xdr:nvCxnSpPr>
        <xdr:cNvPr id="766" name="直線コネクタ 765"/>
        <xdr:cNvCxnSpPr/>
      </xdr:nvCxnSpPr>
      <xdr:spPr>
        <a:xfrm flipV="1">
          <a:off x="19545300" y="10115423"/>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91377</xdr:rowOff>
    </xdr:from>
    <xdr:to>
      <xdr:col>29</xdr:col>
      <xdr:colOff>568325</xdr:colOff>
      <xdr:row>58</xdr:row>
      <xdr:rowOff>21527</xdr:rowOff>
    </xdr:to>
    <xdr:sp macro="" textlink="">
      <xdr:nvSpPr>
        <xdr:cNvPr id="767" name="フローチャート : 判断 766"/>
        <xdr:cNvSpPr/>
      </xdr:nvSpPr>
      <xdr:spPr>
        <a:xfrm>
          <a:off x="20383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38054</xdr:rowOff>
    </xdr:from>
    <xdr:ext cx="469744" cy="259045"/>
    <xdr:sp macro="" textlink="">
      <xdr:nvSpPr>
        <xdr:cNvPr id="768" name="テキスト ボックス 767"/>
        <xdr:cNvSpPr txBox="1"/>
      </xdr:nvSpPr>
      <xdr:spPr>
        <a:xfrm>
          <a:off x="20199427"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7265</xdr:rowOff>
    </xdr:from>
    <xdr:to>
      <xdr:col>28</xdr:col>
      <xdr:colOff>314325</xdr:colOff>
      <xdr:row>59</xdr:row>
      <xdr:rowOff>64</xdr:rowOff>
    </xdr:to>
    <xdr:cxnSp macro="">
      <xdr:nvCxnSpPr>
        <xdr:cNvPr id="769" name="直線コネクタ 768"/>
        <xdr:cNvCxnSpPr/>
      </xdr:nvCxnSpPr>
      <xdr:spPr>
        <a:xfrm>
          <a:off x="18656300" y="9437015"/>
          <a:ext cx="889000" cy="67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96444</xdr:rowOff>
    </xdr:from>
    <xdr:to>
      <xdr:col>28</xdr:col>
      <xdr:colOff>365125</xdr:colOff>
      <xdr:row>58</xdr:row>
      <xdr:rowOff>26594</xdr:rowOff>
    </xdr:to>
    <xdr:sp macro="" textlink="">
      <xdr:nvSpPr>
        <xdr:cNvPr id="770" name="フローチャート : 判断 769"/>
        <xdr:cNvSpPr/>
      </xdr:nvSpPr>
      <xdr:spPr>
        <a:xfrm>
          <a:off x="19494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43121</xdr:rowOff>
    </xdr:from>
    <xdr:ext cx="469744" cy="259045"/>
    <xdr:sp macro="" textlink="">
      <xdr:nvSpPr>
        <xdr:cNvPr id="771" name="テキスト ボックス 770"/>
        <xdr:cNvSpPr txBox="1"/>
      </xdr:nvSpPr>
      <xdr:spPr>
        <a:xfrm>
          <a:off x="19310427" y="964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69697</xdr:rowOff>
    </xdr:from>
    <xdr:to>
      <xdr:col>27</xdr:col>
      <xdr:colOff>161925</xdr:colOff>
      <xdr:row>57</xdr:row>
      <xdr:rowOff>171297</xdr:rowOff>
    </xdr:to>
    <xdr:sp macro="" textlink="">
      <xdr:nvSpPr>
        <xdr:cNvPr id="772" name="フローチャート : 判断 771"/>
        <xdr:cNvSpPr/>
      </xdr:nvSpPr>
      <xdr:spPr>
        <a:xfrm>
          <a:off x="18605500" y="984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162424</xdr:rowOff>
    </xdr:from>
    <xdr:ext cx="469744" cy="259045"/>
    <xdr:sp macro="" textlink="">
      <xdr:nvSpPr>
        <xdr:cNvPr id="773" name="テキスト ボックス 772"/>
        <xdr:cNvSpPr txBox="1"/>
      </xdr:nvSpPr>
      <xdr:spPr>
        <a:xfrm>
          <a:off x="18421427" y="993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4" name="テキスト ボックス 77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5" name="テキスト ボックス 77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6" name="テキスト ボックス 77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7" name="テキスト ボックス 77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8" name="テキスト ボックス 77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119342</xdr:rowOff>
    </xdr:from>
    <xdr:to>
      <xdr:col>32</xdr:col>
      <xdr:colOff>238125</xdr:colOff>
      <xdr:row>59</xdr:row>
      <xdr:rowOff>49492</xdr:rowOff>
    </xdr:to>
    <xdr:sp macro="" textlink="">
      <xdr:nvSpPr>
        <xdr:cNvPr id="779" name="円/楕円 778"/>
        <xdr:cNvSpPr/>
      </xdr:nvSpPr>
      <xdr:spPr>
        <a:xfrm>
          <a:off x="22110700" y="1006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34269</xdr:rowOff>
    </xdr:from>
    <xdr:ext cx="469744" cy="259045"/>
    <xdr:sp macro="" textlink="">
      <xdr:nvSpPr>
        <xdr:cNvPr id="780" name="貸付金該当値テキスト"/>
        <xdr:cNvSpPr txBox="1"/>
      </xdr:nvSpPr>
      <xdr:spPr>
        <a:xfrm>
          <a:off x="22212300" y="997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119952</xdr:rowOff>
    </xdr:from>
    <xdr:to>
      <xdr:col>31</xdr:col>
      <xdr:colOff>85725</xdr:colOff>
      <xdr:row>59</xdr:row>
      <xdr:rowOff>50102</xdr:rowOff>
    </xdr:to>
    <xdr:sp macro="" textlink="">
      <xdr:nvSpPr>
        <xdr:cNvPr id="781" name="円/楕円 780"/>
        <xdr:cNvSpPr/>
      </xdr:nvSpPr>
      <xdr:spPr>
        <a:xfrm>
          <a:off x="21272500" y="1006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41229</xdr:rowOff>
    </xdr:from>
    <xdr:ext cx="469744" cy="259045"/>
    <xdr:sp macro="" textlink="">
      <xdr:nvSpPr>
        <xdr:cNvPr id="782" name="テキスト ボックス 781"/>
        <xdr:cNvSpPr txBox="1"/>
      </xdr:nvSpPr>
      <xdr:spPr>
        <a:xfrm>
          <a:off x="21088427" y="1015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120523</xdr:rowOff>
    </xdr:from>
    <xdr:to>
      <xdr:col>29</xdr:col>
      <xdr:colOff>568325</xdr:colOff>
      <xdr:row>59</xdr:row>
      <xdr:rowOff>50673</xdr:rowOff>
    </xdr:to>
    <xdr:sp macro="" textlink="">
      <xdr:nvSpPr>
        <xdr:cNvPr id="783" name="円/楕円 782"/>
        <xdr:cNvSpPr/>
      </xdr:nvSpPr>
      <xdr:spPr>
        <a:xfrm>
          <a:off x="20383500" y="1006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41800</xdr:rowOff>
    </xdr:from>
    <xdr:ext cx="469744" cy="259045"/>
    <xdr:sp macro="" textlink="">
      <xdr:nvSpPr>
        <xdr:cNvPr id="784" name="テキスト ボックス 783"/>
        <xdr:cNvSpPr txBox="1"/>
      </xdr:nvSpPr>
      <xdr:spPr>
        <a:xfrm>
          <a:off x="20199427" y="1015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120714</xdr:rowOff>
    </xdr:from>
    <xdr:to>
      <xdr:col>28</xdr:col>
      <xdr:colOff>365125</xdr:colOff>
      <xdr:row>59</xdr:row>
      <xdr:rowOff>50864</xdr:rowOff>
    </xdr:to>
    <xdr:sp macro="" textlink="">
      <xdr:nvSpPr>
        <xdr:cNvPr id="785" name="円/楕円 784"/>
        <xdr:cNvSpPr/>
      </xdr:nvSpPr>
      <xdr:spPr>
        <a:xfrm>
          <a:off x="19494500" y="1006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41991</xdr:rowOff>
    </xdr:from>
    <xdr:ext cx="469744" cy="259045"/>
    <xdr:sp macro="" textlink="">
      <xdr:nvSpPr>
        <xdr:cNvPr id="786" name="テキスト ボックス 785"/>
        <xdr:cNvSpPr txBox="1"/>
      </xdr:nvSpPr>
      <xdr:spPr>
        <a:xfrm>
          <a:off x="19310427" y="1015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1,165</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127915</xdr:rowOff>
    </xdr:from>
    <xdr:to>
      <xdr:col>27</xdr:col>
      <xdr:colOff>161925</xdr:colOff>
      <xdr:row>55</xdr:row>
      <xdr:rowOff>58065</xdr:rowOff>
    </xdr:to>
    <xdr:sp macro="" textlink="">
      <xdr:nvSpPr>
        <xdr:cNvPr id="787" name="円/楕円 786"/>
        <xdr:cNvSpPr/>
      </xdr:nvSpPr>
      <xdr:spPr>
        <a:xfrm>
          <a:off x="18605500" y="938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53</xdr:row>
      <xdr:rowOff>74592</xdr:rowOff>
    </xdr:from>
    <xdr:ext cx="534377" cy="259045"/>
    <xdr:sp macro="" textlink="">
      <xdr:nvSpPr>
        <xdr:cNvPr id="788" name="テキスト ボックス 787"/>
        <xdr:cNvSpPr txBox="1"/>
      </xdr:nvSpPr>
      <xdr:spPr>
        <a:xfrm>
          <a:off x="18389111" y="916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18,976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9" name="正方形/長方形 78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0" name="正方形/長方形 78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1" name="正方形/長方形 79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2" name="正方形/長方形 79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3" name="正方形/長方形 79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4" name="正方形/長方形 79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5" name="正方形/長方形 79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48,419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6" name="正方形/長方形 79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7" name="テキスト ボックス 79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8" name="直線コネクタ 79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99" name="テキスト ボックス 79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0" name="直線コネクタ 79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1" name="テキスト ボックス 80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2" name="直線コネクタ 80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3" name="テキスト ボックス 80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4" name="直線コネクタ 80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5" name="テキスト ボックス 80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6" name="直線コネクタ 80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07" name="テキスト ボックス 80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8" name="直線コネクタ 80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9" name="テキスト ボックス 80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0" name="直線コネクタ 80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1" name="テキスト ボックス 81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146691</xdr:rowOff>
    </xdr:from>
    <xdr:to>
      <xdr:col>32</xdr:col>
      <xdr:colOff>186689</xdr:colOff>
      <xdr:row>78</xdr:row>
      <xdr:rowOff>145929</xdr:rowOff>
    </xdr:to>
    <xdr:cxnSp macro="">
      <xdr:nvCxnSpPr>
        <xdr:cNvPr id="813" name="直線コネクタ 812"/>
        <xdr:cNvCxnSpPr/>
      </xdr:nvCxnSpPr>
      <xdr:spPr>
        <a:xfrm flipV="1">
          <a:off x="22159595" y="12148191"/>
          <a:ext cx="1269" cy="137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149756</xdr:rowOff>
    </xdr:from>
    <xdr:ext cx="534377" cy="259045"/>
    <xdr:sp macro="" textlink="">
      <xdr:nvSpPr>
        <xdr:cNvPr id="814" name="繰出金最小値テキスト"/>
        <xdr:cNvSpPr txBox="1"/>
      </xdr:nvSpPr>
      <xdr:spPr>
        <a:xfrm>
          <a:off x="22212300" y="1352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23,673</a:t>
          </a:r>
          <a:endParaRPr kumimoji="1" lang="ja-JP" altLang="en-US" sz="1000" b="1">
            <a:latin typeface="ＭＳ Ｐゴシック"/>
          </a:endParaRPr>
        </a:p>
      </xdr:txBody>
    </xdr:sp>
    <xdr:clientData/>
  </xdr:oneCellAnchor>
  <xdr:twoCellAnchor>
    <xdr:from>
      <xdr:col>32</xdr:col>
      <xdr:colOff>98425</xdr:colOff>
      <xdr:row>78</xdr:row>
      <xdr:rowOff>145929</xdr:rowOff>
    </xdr:from>
    <xdr:to>
      <xdr:col>32</xdr:col>
      <xdr:colOff>276225</xdr:colOff>
      <xdr:row>78</xdr:row>
      <xdr:rowOff>145929</xdr:rowOff>
    </xdr:to>
    <xdr:cxnSp macro="">
      <xdr:nvCxnSpPr>
        <xdr:cNvPr id="815" name="直線コネクタ 814"/>
        <xdr:cNvCxnSpPr/>
      </xdr:nvCxnSpPr>
      <xdr:spPr>
        <a:xfrm>
          <a:off x="22072600" y="1351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93368</xdr:rowOff>
    </xdr:from>
    <xdr:ext cx="534377" cy="259045"/>
    <xdr:sp macro="" textlink="">
      <xdr:nvSpPr>
        <xdr:cNvPr id="816" name="繰出金最大値テキスト"/>
        <xdr:cNvSpPr txBox="1"/>
      </xdr:nvSpPr>
      <xdr:spPr>
        <a:xfrm>
          <a:off x="22212300" y="1192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95,633</a:t>
          </a:r>
          <a:endParaRPr kumimoji="1" lang="ja-JP" altLang="en-US" sz="1000" b="1">
            <a:latin typeface="ＭＳ Ｐゴシック"/>
          </a:endParaRPr>
        </a:p>
      </xdr:txBody>
    </xdr:sp>
    <xdr:clientData/>
  </xdr:oneCellAnchor>
  <xdr:twoCellAnchor>
    <xdr:from>
      <xdr:col>32</xdr:col>
      <xdr:colOff>98425</xdr:colOff>
      <xdr:row>70</xdr:row>
      <xdr:rowOff>146691</xdr:rowOff>
    </xdr:from>
    <xdr:to>
      <xdr:col>32</xdr:col>
      <xdr:colOff>276225</xdr:colOff>
      <xdr:row>70</xdr:row>
      <xdr:rowOff>146691</xdr:rowOff>
    </xdr:to>
    <xdr:cxnSp macro="">
      <xdr:nvCxnSpPr>
        <xdr:cNvPr id="817" name="直線コネクタ 816"/>
        <xdr:cNvCxnSpPr/>
      </xdr:nvCxnSpPr>
      <xdr:spPr>
        <a:xfrm>
          <a:off x="22072600" y="1214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43821</xdr:rowOff>
    </xdr:from>
    <xdr:to>
      <xdr:col>32</xdr:col>
      <xdr:colOff>187325</xdr:colOff>
      <xdr:row>74</xdr:row>
      <xdr:rowOff>61538</xdr:rowOff>
    </xdr:to>
    <xdr:cxnSp macro="">
      <xdr:nvCxnSpPr>
        <xdr:cNvPr id="818" name="直線コネクタ 817"/>
        <xdr:cNvCxnSpPr/>
      </xdr:nvCxnSpPr>
      <xdr:spPr>
        <a:xfrm>
          <a:off x="21323300" y="12731121"/>
          <a:ext cx="8382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56716</xdr:rowOff>
    </xdr:from>
    <xdr:ext cx="534377" cy="259045"/>
    <xdr:sp macro="" textlink="">
      <xdr:nvSpPr>
        <xdr:cNvPr id="819" name="繰出金平均値テキスト"/>
        <xdr:cNvSpPr txBox="1"/>
      </xdr:nvSpPr>
      <xdr:spPr>
        <a:xfrm>
          <a:off x="22212300" y="12915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78289</xdr:rowOff>
    </xdr:from>
    <xdr:to>
      <xdr:col>32</xdr:col>
      <xdr:colOff>238125</xdr:colOff>
      <xdr:row>76</xdr:row>
      <xdr:rowOff>8440</xdr:rowOff>
    </xdr:to>
    <xdr:sp macro="" textlink="">
      <xdr:nvSpPr>
        <xdr:cNvPr id="820" name="フローチャート : 判断 819"/>
        <xdr:cNvSpPr/>
      </xdr:nvSpPr>
      <xdr:spPr>
        <a:xfrm>
          <a:off x="221107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43821</xdr:rowOff>
    </xdr:from>
    <xdr:to>
      <xdr:col>31</xdr:col>
      <xdr:colOff>34925</xdr:colOff>
      <xdr:row>74</xdr:row>
      <xdr:rowOff>147053</xdr:rowOff>
    </xdr:to>
    <xdr:cxnSp macro="">
      <xdr:nvCxnSpPr>
        <xdr:cNvPr id="821" name="直線コネクタ 820"/>
        <xdr:cNvCxnSpPr/>
      </xdr:nvCxnSpPr>
      <xdr:spPr>
        <a:xfrm flipV="1">
          <a:off x="20434300" y="12731121"/>
          <a:ext cx="889000" cy="10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75088</xdr:rowOff>
    </xdr:from>
    <xdr:to>
      <xdr:col>31</xdr:col>
      <xdr:colOff>85725</xdr:colOff>
      <xdr:row>77</xdr:row>
      <xdr:rowOff>5238</xdr:rowOff>
    </xdr:to>
    <xdr:sp macro="" textlink="">
      <xdr:nvSpPr>
        <xdr:cNvPr id="822" name="フローチャート : 判断 821"/>
        <xdr:cNvSpPr/>
      </xdr:nvSpPr>
      <xdr:spPr>
        <a:xfrm>
          <a:off x="21272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167815</xdr:rowOff>
    </xdr:from>
    <xdr:ext cx="534377" cy="259045"/>
    <xdr:sp macro="" textlink="">
      <xdr:nvSpPr>
        <xdr:cNvPr id="823" name="テキスト ボックス 822"/>
        <xdr:cNvSpPr txBox="1"/>
      </xdr:nvSpPr>
      <xdr:spPr>
        <a:xfrm>
          <a:off x="21056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147053</xdr:rowOff>
    </xdr:from>
    <xdr:to>
      <xdr:col>29</xdr:col>
      <xdr:colOff>517525</xdr:colOff>
      <xdr:row>75</xdr:row>
      <xdr:rowOff>63843</xdr:rowOff>
    </xdr:to>
    <xdr:cxnSp macro="">
      <xdr:nvCxnSpPr>
        <xdr:cNvPr id="824" name="直線コネクタ 823"/>
        <xdr:cNvCxnSpPr/>
      </xdr:nvCxnSpPr>
      <xdr:spPr>
        <a:xfrm flipV="1">
          <a:off x="19545300" y="12834353"/>
          <a:ext cx="889000" cy="8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101530</xdr:rowOff>
    </xdr:from>
    <xdr:to>
      <xdr:col>29</xdr:col>
      <xdr:colOff>568325</xdr:colOff>
      <xdr:row>77</xdr:row>
      <xdr:rowOff>31680</xdr:rowOff>
    </xdr:to>
    <xdr:sp macro="" textlink="">
      <xdr:nvSpPr>
        <xdr:cNvPr id="825" name="フローチャート : 判断 824"/>
        <xdr:cNvSpPr/>
      </xdr:nvSpPr>
      <xdr:spPr>
        <a:xfrm>
          <a:off x="20383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22807</xdr:rowOff>
    </xdr:from>
    <xdr:ext cx="534377" cy="259045"/>
    <xdr:sp macro="" textlink="">
      <xdr:nvSpPr>
        <xdr:cNvPr id="826" name="テキスト ボックス 825"/>
        <xdr:cNvSpPr txBox="1"/>
      </xdr:nvSpPr>
      <xdr:spPr>
        <a:xfrm>
          <a:off x="20167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63843</xdr:rowOff>
    </xdr:from>
    <xdr:to>
      <xdr:col>28</xdr:col>
      <xdr:colOff>314325</xdr:colOff>
      <xdr:row>75</xdr:row>
      <xdr:rowOff>83293</xdr:rowOff>
    </xdr:to>
    <xdr:cxnSp macro="">
      <xdr:nvCxnSpPr>
        <xdr:cNvPr id="827" name="直線コネクタ 826"/>
        <xdr:cNvCxnSpPr/>
      </xdr:nvCxnSpPr>
      <xdr:spPr>
        <a:xfrm flipV="1">
          <a:off x="18656300" y="12922593"/>
          <a:ext cx="889000" cy="19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109322</xdr:rowOff>
    </xdr:from>
    <xdr:to>
      <xdr:col>28</xdr:col>
      <xdr:colOff>365125</xdr:colOff>
      <xdr:row>77</xdr:row>
      <xdr:rowOff>39472</xdr:rowOff>
    </xdr:to>
    <xdr:sp macro="" textlink="">
      <xdr:nvSpPr>
        <xdr:cNvPr id="828" name="フローチャート : 判断 827"/>
        <xdr:cNvSpPr/>
      </xdr:nvSpPr>
      <xdr:spPr>
        <a:xfrm>
          <a:off x="19494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30599</xdr:rowOff>
    </xdr:from>
    <xdr:ext cx="534377" cy="259045"/>
    <xdr:sp macro="" textlink="">
      <xdr:nvSpPr>
        <xdr:cNvPr id="829" name="テキスト ボックス 828"/>
        <xdr:cNvSpPr txBox="1"/>
      </xdr:nvSpPr>
      <xdr:spPr>
        <a:xfrm>
          <a:off x="19278111"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112083</xdr:rowOff>
    </xdr:from>
    <xdr:to>
      <xdr:col>27</xdr:col>
      <xdr:colOff>161925</xdr:colOff>
      <xdr:row>77</xdr:row>
      <xdr:rowOff>42233</xdr:rowOff>
    </xdr:to>
    <xdr:sp macro="" textlink="">
      <xdr:nvSpPr>
        <xdr:cNvPr id="830" name="フローチャート : 判断 829"/>
        <xdr:cNvSpPr/>
      </xdr:nvSpPr>
      <xdr:spPr>
        <a:xfrm>
          <a:off x="18605500" y="1314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33360</xdr:rowOff>
    </xdr:from>
    <xdr:ext cx="534377" cy="259045"/>
    <xdr:sp macro="" textlink="">
      <xdr:nvSpPr>
        <xdr:cNvPr id="831" name="テキスト ボックス 830"/>
        <xdr:cNvSpPr txBox="1"/>
      </xdr:nvSpPr>
      <xdr:spPr>
        <a:xfrm>
          <a:off x="18389111" y="1323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2" name="テキスト ボックス 83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3" name="テキスト ボックス 83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4" name="テキスト ボックス 83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5" name="テキスト ボックス 83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6" name="テキスト ボックス 83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10738</xdr:rowOff>
    </xdr:from>
    <xdr:to>
      <xdr:col>32</xdr:col>
      <xdr:colOff>238125</xdr:colOff>
      <xdr:row>74</xdr:row>
      <xdr:rowOff>112338</xdr:rowOff>
    </xdr:to>
    <xdr:sp macro="" textlink="">
      <xdr:nvSpPr>
        <xdr:cNvPr id="837" name="円/楕円 836"/>
        <xdr:cNvSpPr/>
      </xdr:nvSpPr>
      <xdr:spPr>
        <a:xfrm>
          <a:off x="22110700" y="1269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33615</xdr:rowOff>
    </xdr:from>
    <xdr:ext cx="534377" cy="259045"/>
    <xdr:sp macro="" textlink="">
      <xdr:nvSpPr>
        <xdr:cNvPr id="838" name="繰出金該当値テキスト"/>
        <xdr:cNvSpPr txBox="1"/>
      </xdr:nvSpPr>
      <xdr:spPr>
        <a:xfrm>
          <a:off x="22212300" y="1254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64,103</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164471</xdr:rowOff>
    </xdr:from>
    <xdr:to>
      <xdr:col>31</xdr:col>
      <xdr:colOff>85725</xdr:colOff>
      <xdr:row>74</xdr:row>
      <xdr:rowOff>94621</xdr:rowOff>
    </xdr:to>
    <xdr:sp macro="" textlink="">
      <xdr:nvSpPr>
        <xdr:cNvPr id="839" name="円/楕円 838"/>
        <xdr:cNvSpPr/>
      </xdr:nvSpPr>
      <xdr:spPr>
        <a:xfrm>
          <a:off x="21272500" y="1268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111148</xdr:rowOff>
    </xdr:from>
    <xdr:ext cx="534377" cy="259045"/>
    <xdr:sp macro="" textlink="">
      <xdr:nvSpPr>
        <xdr:cNvPr id="840" name="テキスト ボックス 839"/>
        <xdr:cNvSpPr txBox="1"/>
      </xdr:nvSpPr>
      <xdr:spPr>
        <a:xfrm>
          <a:off x="21056111" y="1245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65,033</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96253</xdr:rowOff>
    </xdr:from>
    <xdr:to>
      <xdr:col>29</xdr:col>
      <xdr:colOff>568325</xdr:colOff>
      <xdr:row>75</xdr:row>
      <xdr:rowOff>26403</xdr:rowOff>
    </xdr:to>
    <xdr:sp macro="" textlink="">
      <xdr:nvSpPr>
        <xdr:cNvPr id="841" name="円/楕円 840"/>
        <xdr:cNvSpPr/>
      </xdr:nvSpPr>
      <xdr:spPr>
        <a:xfrm>
          <a:off x="20383500" y="127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42930</xdr:rowOff>
    </xdr:from>
    <xdr:ext cx="534377" cy="259045"/>
    <xdr:sp macro="" textlink="">
      <xdr:nvSpPr>
        <xdr:cNvPr id="842" name="テキスト ボックス 841"/>
        <xdr:cNvSpPr txBox="1"/>
      </xdr:nvSpPr>
      <xdr:spPr>
        <a:xfrm>
          <a:off x="20167111" y="1255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59,614</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13043</xdr:rowOff>
    </xdr:from>
    <xdr:to>
      <xdr:col>28</xdr:col>
      <xdr:colOff>365125</xdr:colOff>
      <xdr:row>75</xdr:row>
      <xdr:rowOff>114643</xdr:rowOff>
    </xdr:to>
    <xdr:sp macro="" textlink="">
      <xdr:nvSpPr>
        <xdr:cNvPr id="843" name="円/楕円 842"/>
        <xdr:cNvSpPr/>
      </xdr:nvSpPr>
      <xdr:spPr>
        <a:xfrm>
          <a:off x="19494500" y="1287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131170</xdr:rowOff>
    </xdr:from>
    <xdr:ext cx="534377" cy="259045"/>
    <xdr:sp macro="" textlink="">
      <xdr:nvSpPr>
        <xdr:cNvPr id="844" name="テキスト ボックス 843"/>
        <xdr:cNvSpPr txBox="1"/>
      </xdr:nvSpPr>
      <xdr:spPr>
        <a:xfrm>
          <a:off x="19278111" y="1264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54,982</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32493</xdr:rowOff>
    </xdr:from>
    <xdr:to>
      <xdr:col>27</xdr:col>
      <xdr:colOff>161925</xdr:colOff>
      <xdr:row>75</xdr:row>
      <xdr:rowOff>134093</xdr:rowOff>
    </xdr:to>
    <xdr:sp macro="" textlink="">
      <xdr:nvSpPr>
        <xdr:cNvPr id="845" name="円/楕円 844"/>
        <xdr:cNvSpPr/>
      </xdr:nvSpPr>
      <xdr:spPr>
        <a:xfrm>
          <a:off x="18605500" y="1289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150620</xdr:rowOff>
    </xdr:from>
    <xdr:ext cx="534377" cy="259045"/>
    <xdr:sp macro="" textlink="">
      <xdr:nvSpPr>
        <xdr:cNvPr id="846" name="テキスト ボックス 845"/>
        <xdr:cNvSpPr txBox="1"/>
      </xdr:nvSpPr>
      <xdr:spPr>
        <a:xfrm>
          <a:off x="18389111" y="1266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53,961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7" name="正方形/長方形 84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8" name="正方形/長方形 84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9" name="正方形/長方形 84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0" name="正方形/長方形 84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1" name="正方形/長方形 85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2" name="正方形/長方形 85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3" name="正方形/長方形 85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4" name="正方形/長方形 85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5" name="テキスト ボックス 85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6" name="直線コネクタ 85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57" name="直線コネクタ 856"/>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58" name="テキスト ボックス 857"/>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59" name="直線コネクタ 858"/>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60" name="テキスト ボックス 859"/>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1" name="直線コネクタ 860"/>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62" name="テキスト ボックス 861"/>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3" name="直線コネクタ 862"/>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64" name="テキスト ボックス 863"/>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65" name="直線コネクタ 864"/>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66" name="テキスト ボックス 865"/>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67" name="直線コネクタ 866"/>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68" name="テキスト ボックス 867"/>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0" name="テキスト ボックス 86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2" name="直線コネクタ 871"/>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3"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4" name="直線コネクタ 873"/>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75"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6" name="直線コネクタ 87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77" name="直線コネクタ 876"/>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78"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79" name="フローチャート : 判断 878"/>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0" name="直線コネクタ 879"/>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1" name="フローチャート : 判断 880"/>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2" name="テキスト ボックス 881"/>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3" name="直線コネクタ 882"/>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84" name="フローチャート : 判断 883"/>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85" name="テキスト ボックス 884"/>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86" name="直線コネクタ 885"/>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87" name="フローチャート : 判断 886"/>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88" name="テキスト ボックス 887"/>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89" name="フローチャート : 判断 888"/>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90" name="テキスト ボックス 889"/>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6" name="円/楕円 895"/>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897"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898" name="円/楕円 897"/>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899" name="テキスト ボックス 898"/>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0" name="円/楕円 899"/>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1" name="テキスト ボックス 900"/>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2" name="円/楕円 901"/>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3" name="テキスト ボックス 902"/>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04" name="円/楕円 903"/>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05" name="テキスト ボックス 904"/>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山鹿市の自治体規模が小さいため、全国平均と比べると、住民一人当たりのコストは割高である。人口及び産業構造等が類似する類似団体平均と比較すると、人件費、扶助費、補助費等、普通建設事業費（うち更新整備）、公債費、積立金、繰出金のコストが割高である。人件費ついて、消防単独化の影響、扶助費については高齢化の進展や本市独自の子ども医療費対策等の影響、補助費等については公立病院を運営している影響、普通建設事業費（うち更新整備）については合併により過剰となっている施設に係る老朽化対策等の影響、公債費については合併後の社会資本整備に係る公債費償還の影響、繰出金については高齢化等に伴う影響（国民健康保険事業、後期高齢者医療及び介護保険事業）や人口密度が低い等の地理的な影響（簡易水道事業及び農業集落排水事業）が考えられる。今後は、小規模自治体としての利点（迅速性）等を生かし、財政構造の健全化、効率性を図っていく</a:t>
          </a:r>
          <a:r>
            <a:rPr kumimoji="1" lang="ja-JP" altLang="en-US" sz="1100">
              <a:solidFill>
                <a:schemeClr val="dk1"/>
              </a:solidFill>
              <a:effectLst/>
              <a:latin typeface="+mn-lt"/>
              <a:ea typeface="+mn-ea"/>
              <a:cs typeface="+mn-cs"/>
            </a:rPr>
            <a:t>。</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熊本県山鹿市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54,118
53,911
29,969.00
31,463,959
29,709,396
1,659,517
17,909,699
34,593,800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13.1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14427</xdr:rowOff>
    </xdr:from>
    <xdr:to>
      <xdr:col>6</xdr:col>
      <xdr:colOff>510540</xdr:colOff>
      <xdr:row>39</xdr:row>
      <xdr:rowOff>6655</xdr:rowOff>
    </xdr:to>
    <xdr:cxnSp macro="">
      <xdr:nvCxnSpPr>
        <xdr:cNvPr id="54" name="直線コネクタ 53"/>
        <xdr:cNvCxnSpPr/>
      </xdr:nvCxnSpPr>
      <xdr:spPr>
        <a:xfrm flipV="1">
          <a:off x="4633595" y="5329377"/>
          <a:ext cx="1270" cy="1363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10482</xdr:rowOff>
    </xdr:from>
    <xdr:ext cx="469744" cy="259045"/>
    <xdr:sp macro="" textlink="">
      <xdr:nvSpPr>
        <xdr:cNvPr id="55" name="議会費最小値テキスト"/>
        <xdr:cNvSpPr txBox="1"/>
      </xdr:nvSpPr>
      <xdr:spPr>
        <a:xfrm>
          <a:off x="4686300" y="669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6</xdr:col>
      <xdr:colOff>422275</xdr:colOff>
      <xdr:row>39</xdr:row>
      <xdr:rowOff>6655</xdr:rowOff>
    </xdr:from>
    <xdr:to>
      <xdr:col>6</xdr:col>
      <xdr:colOff>600075</xdr:colOff>
      <xdr:row>39</xdr:row>
      <xdr:rowOff>6655</xdr:rowOff>
    </xdr:to>
    <xdr:cxnSp macro="">
      <xdr:nvCxnSpPr>
        <xdr:cNvPr id="56" name="直線コネクタ 55"/>
        <xdr:cNvCxnSpPr/>
      </xdr:nvCxnSpPr>
      <xdr:spPr>
        <a:xfrm>
          <a:off x="4546600" y="669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132554</xdr:rowOff>
    </xdr:from>
    <xdr:ext cx="469744" cy="259045"/>
    <xdr:sp macro="" textlink="">
      <xdr:nvSpPr>
        <xdr:cNvPr id="57" name="議会費最大値テキスト"/>
        <xdr:cNvSpPr txBox="1"/>
      </xdr:nvSpPr>
      <xdr:spPr>
        <a:xfrm>
          <a:off x="4686300" y="51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5,899</a:t>
          </a:r>
          <a:endParaRPr kumimoji="1" lang="ja-JP" altLang="en-US" sz="1000" b="1">
            <a:latin typeface="ＭＳ Ｐゴシック"/>
          </a:endParaRPr>
        </a:p>
      </xdr:txBody>
    </xdr:sp>
    <xdr:clientData/>
  </xdr:oneCellAnchor>
  <xdr:twoCellAnchor>
    <xdr:from>
      <xdr:col>6</xdr:col>
      <xdr:colOff>422275</xdr:colOff>
      <xdr:row>31</xdr:row>
      <xdr:rowOff>14427</xdr:rowOff>
    </xdr:from>
    <xdr:to>
      <xdr:col>6</xdr:col>
      <xdr:colOff>600075</xdr:colOff>
      <xdr:row>31</xdr:row>
      <xdr:rowOff>14427</xdr:rowOff>
    </xdr:to>
    <xdr:cxnSp macro="">
      <xdr:nvCxnSpPr>
        <xdr:cNvPr id="58" name="直線コネクタ 57"/>
        <xdr:cNvCxnSpPr/>
      </xdr:nvCxnSpPr>
      <xdr:spPr>
        <a:xfrm>
          <a:off x="4546600" y="5329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40031</xdr:rowOff>
    </xdr:from>
    <xdr:to>
      <xdr:col>6</xdr:col>
      <xdr:colOff>511175</xdr:colOff>
      <xdr:row>36</xdr:row>
      <xdr:rowOff>165303</xdr:rowOff>
    </xdr:to>
    <xdr:cxnSp macro="">
      <xdr:nvCxnSpPr>
        <xdr:cNvPr id="59" name="直線コネクタ 58"/>
        <xdr:cNvCxnSpPr/>
      </xdr:nvCxnSpPr>
      <xdr:spPr>
        <a:xfrm flipV="1">
          <a:off x="3797300" y="6212231"/>
          <a:ext cx="838200" cy="12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14292</xdr:rowOff>
    </xdr:from>
    <xdr:ext cx="469744" cy="259045"/>
    <xdr:sp macro="" textlink="">
      <xdr:nvSpPr>
        <xdr:cNvPr id="60" name="議会費平均値テキスト"/>
        <xdr:cNvSpPr txBox="1"/>
      </xdr:nvSpPr>
      <xdr:spPr>
        <a:xfrm>
          <a:off x="4686300" y="6186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35865</xdr:rowOff>
    </xdr:from>
    <xdr:to>
      <xdr:col>6</xdr:col>
      <xdr:colOff>561975</xdr:colOff>
      <xdr:row>36</xdr:row>
      <xdr:rowOff>137465</xdr:rowOff>
    </xdr:to>
    <xdr:sp macro="" textlink="">
      <xdr:nvSpPr>
        <xdr:cNvPr id="61" name="フローチャート : 判断 60"/>
        <xdr:cNvSpPr/>
      </xdr:nvSpPr>
      <xdr:spPr>
        <a:xfrm>
          <a:off x="4584700" y="62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165303</xdr:rowOff>
    </xdr:from>
    <xdr:to>
      <xdr:col>5</xdr:col>
      <xdr:colOff>358775</xdr:colOff>
      <xdr:row>37</xdr:row>
      <xdr:rowOff>66548</xdr:rowOff>
    </xdr:to>
    <xdr:cxnSp macro="">
      <xdr:nvCxnSpPr>
        <xdr:cNvPr id="62" name="直線コネクタ 61"/>
        <xdr:cNvCxnSpPr/>
      </xdr:nvCxnSpPr>
      <xdr:spPr>
        <a:xfrm flipV="1">
          <a:off x="2908300" y="6337503"/>
          <a:ext cx="889000" cy="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137820</xdr:rowOff>
    </xdr:from>
    <xdr:to>
      <xdr:col>5</xdr:col>
      <xdr:colOff>409575</xdr:colOff>
      <xdr:row>37</xdr:row>
      <xdr:rowOff>67970</xdr:rowOff>
    </xdr:to>
    <xdr:sp macro="" textlink="">
      <xdr:nvSpPr>
        <xdr:cNvPr id="63" name="フローチャート : 判断 62"/>
        <xdr:cNvSpPr/>
      </xdr:nvSpPr>
      <xdr:spPr>
        <a:xfrm>
          <a:off x="3746500" y="63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59097</xdr:rowOff>
    </xdr:from>
    <xdr:ext cx="469744" cy="259045"/>
    <xdr:sp macro="" textlink="">
      <xdr:nvSpPr>
        <xdr:cNvPr id="64" name="テキスト ボックス 63"/>
        <xdr:cNvSpPr txBox="1"/>
      </xdr:nvSpPr>
      <xdr:spPr>
        <a:xfrm>
          <a:off x="3562427" y="64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84836</xdr:rowOff>
    </xdr:from>
    <xdr:to>
      <xdr:col>4</xdr:col>
      <xdr:colOff>155575</xdr:colOff>
      <xdr:row>37</xdr:row>
      <xdr:rowOff>66548</xdr:rowOff>
    </xdr:to>
    <xdr:cxnSp macro="">
      <xdr:nvCxnSpPr>
        <xdr:cNvPr id="65" name="直線コネクタ 64"/>
        <xdr:cNvCxnSpPr/>
      </xdr:nvCxnSpPr>
      <xdr:spPr>
        <a:xfrm>
          <a:off x="2019300" y="5742686"/>
          <a:ext cx="889000" cy="66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153365</xdr:rowOff>
    </xdr:from>
    <xdr:to>
      <xdr:col>4</xdr:col>
      <xdr:colOff>206375</xdr:colOff>
      <xdr:row>37</xdr:row>
      <xdr:rowOff>83515</xdr:rowOff>
    </xdr:to>
    <xdr:sp macro="" textlink="">
      <xdr:nvSpPr>
        <xdr:cNvPr id="66" name="フローチャート : 判断 65"/>
        <xdr:cNvSpPr/>
      </xdr:nvSpPr>
      <xdr:spPr>
        <a:xfrm>
          <a:off x="2857500" y="632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100042</xdr:rowOff>
    </xdr:from>
    <xdr:ext cx="469744" cy="259045"/>
    <xdr:sp macro="" textlink="">
      <xdr:nvSpPr>
        <xdr:cNvPr id="67" name="テキスト ボックス 66"/>
        <xdr:cNvSpPr txBox="1"/>
      </xdr:nvSpPr>
      <xdr:spPr>
        <a:xfrm>
          <a:off x="2673427" y="610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80721</xdr:rowOff>
    </xdr:from>
    <xdr:to>
      <xdr:col>2</xdr:col>
      <xdr:colOff>638175</xdr:colOff>
      <xdr:row>33</xdr:row>
      <xdr:rowOff>84836</xdr:rowOff>
    </xdr:to>
    <xdr:cxnSp macro="">
      <xdr:nvCxnSpPr>
        <xdr:cNvPr id="68" name="直線コネクタ 67"/>
        <xdr:cNvCxnSpPr/>
      </xdr:nvCxnSpPr>
      <xdr:spPr>
        <a:xfrm>
          <a:off x="1130300" y="5395671"/>
          <a:ext cx="889000" cy="34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86157</xdr:rowOff>
    </xdr:from>
    <xdr:to>
      <xdr:col>3</xdr:col>
      <xdr:colOff>3175</xdr:colOff>
      <xdr:row>37</xdr:row>
      <xdr:rowOff>16307</xdr:rowOff>
    </xdr:to>
    <xdr:sp macro="" textlink="">
      <xdr:nvSpPr>
        <xdr:cNvPr id="69" name="フローチャート : 判断 68"/>
        <xdr:cNvSpPr/>
      </xdr:nvSpPr>
      <xdr:spPr>
        <a:xfrm>
          <a:off x="1968500" y="625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7434</xdr:rowOff>
    </xdr:from>
    <xdr:ext cx="469744" cy="259045"/>
    <xdr:sp macro="" textlink="">
      <xdr:nvSpPr>
        <xdr:cNvPr id="70" name="テキスト ボックス 69"/>
        <xdr:cNvSpPr txBox="1"/>
      </xdr:nvSpPr>
      <xdr:spPr>
        <a:xfrm>
          <a:off x="1784427" y="635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15291</xdr:rowOff>
    </xdr:from>
    <xdr:to>
      <xdr:col>1</xdr:col>
      <xdr:colOff>485775</xdr:colOff>
      <xdr:row>35</xdr:row>
      <xdr:rowOff>116891</xdr:rowOff>
    </xdr:to>
    <xdr:sp macro="" textlink="">
      <xdr:nvSpPr>
        <xdr:cNvPr id="71" name="フローチャート : 判断 70"/>
        <xdr:cNvSpPr/>
      </xdr:nvSpPr>
      <xdr:spPr>
        <a:xfrm>
          <a:off x="1079500" y="601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108018</xdr:rowOff>
    </xdr:from>
    <xdr:ext cx="469744" cy="259045"/>
    <xdr:sp macro="" textlink="">
      <xdr:nvSpPr>
        <xdr:cNvPr id="72" name="テキスト ボックス 71"/>
        <xdr:cNvSpPr txBox="1"/>
      </xdr:nvSpPr>
      <xdr:spPr>
        <a:xfrm>
          <a:off x="895427" y="610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160681</xdr:rowOff>
    </xdr:from>
    <xdr:to>
      <xdr:col>6</xdr:col>
      <xdr:colOff>561975</xdr:colOff>
      <xdr:row>36</xdr:row>
      <xdr:rowOff>90831</xdr:rowOff>
    </xdr:to>
    <xdr:sp macro="" textlink="">
      <xdr:nvSpPr>
        <xdr:cNvPr id="78" name="円/楕円 77"/>
        <xdr:cNvSpPr/>
      </xdr:nvSpPr>
      <xdr:spPr>
        <a:xfrm>
          <a:off x="4584700" y="616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12108</xdr:rowOff>
    </xdr:from>
    <xdr:ext cx="469744" cy="259045"/>
    <xdr:sp macro="" textlink="">
      <xdr:nvSpPr>
        <xdr:cNvPr id="79" name="議会費該当値テキスト"/>
        <xdr:cNvSpPr txBox="1"/>
      </xdr:nvSpPr>
      <xdr:spPr>
        <a:xfrm>
          <a:off x="4686300" y="60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3,968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114503</xdr:rowOff>
    </xdr:from>
    <xdr:to>
      <xdr:col>5</xdr:col>
      <xdr:colOff>409575</xdr:colOff>
      <xdr:row>37</xdr:row>
      <xdr:rowOff>44653</xdr:rowOff>
    </xdr:to>
    <xdr:sp macro="" textlink="">
      <xdr:nvSpPr>
        <xdr:cNvPr id="80" name="円/楕円 79"/>
        <xdr:cNvSpPr/>
      </xdr:nvSpPr>
      <xdr:spPr>
        <a:xfrm>
          <a:off x="3746500" y="628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61180</xdr:rowOff>
    </xdr:from>
    <xdr:ext cx="469744" cy="259045"/>
    <xdr:sp macro="" textlink="">
      <xdr:nvSpPr>
        <xdr:cNvPr id="81" name="テキスト ボックス 80"/>
        <xdr:cNvSpPr txBox="1"/>
      </xdr:nvSpPr>
      <xdr:spPr>
        <a:xfrm>
          <a:off x="3562427" y="606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3,694</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15748</xdr:rowOff>
    </xdr:from>
    <xdr:to>
      <xdr:col>4</xdr:col>
      <xdr:colOff>206375</xdr:colOff>
      <xdr:row>37</xdr:row>
      <xdr:rowOff>117348</xdr:rowOff>
    </xdr:to>
    <xdr:sp macro="" textlink="">
      <xdr:nvSpPr>
        <xdr:cNvPr id="82" name="円/楕円 81"/>
        <xdr:cNvSpPr/>
      </xdr:nvSpPr>
      <xdr:spPr>
        <a:xfrm>
          <a:off x="2857500" y="635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108475</xdr:rowOff>
    </xdr:from>
    <xdr:ext cx="469744" cy="259045"/>
    <xdr:sp macro="" textlink="">
      <xdr:nvSpPr>
        <xdr:cNvPr id="83" name="テキスト ボックス 82"/>
        <xdr:cNvSpPr txBox="1"/>
      </xdr:nvSpPr>
      <xdr:spPr>
        <a:xfrm>
          <a:off x="2673427" y="645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3,535</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34036</xdr:rowOff>
    </xdr:from>
    <xdr:to>
      <xdr:col>3</xdr:col>
      <xdr:colOff>3175</xdr:colOff>
      <xdr:row>33</xdr:row>
      <xdr:rowOff>135636</xdr:rowOff>
    </xdr:to>
    <xdr:sp macro="" textlink="">
      <xdr:nvSpPr>
        <xdr:cNvPr id="84" name="円/楕円 83"/>
        <xdr:cNvSpPr/>
      </xdr:nvSpPr>
      <xdr:spPr>
        <a:xfrm>
          <a:off x="1968500" y="569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152163</xdr:rowOff>
    </xdr:from>
    <xdr:ext cx="469744" cy="259045"/>
    <xdr:sp macro="" textlink="">
      <xdr:nvSpPr>
        <xdr:cNvPr id="85" name="テキスト ボックス 84"/>
        <xdr:cNvSpPr txBox="1"/>
      </xdr:nvSpPr>
      <xdr:spPr>
        <a:xfrm>
          <a:off x="1784427" y="546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4,995</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29921</xdr:rowOff>
    </xdr:from>
    <xdr:to>
      <xdr:col>1</xdr:col>
      <xdr:colOff>485775</xdr:colOff>
      <xdr:row>31</xdr:row>
      <xdr:rowOff>131521</xdr:rowOff>
    </xdr:to>
    <xdr:sp macro="" textlink="">
      <xdr:nvSpPr>
        <xdr:cNvPr id="86" name="円/楕円 85"/>
        <xdr:cNvSpPr/>
      </xdr:nvSpPr>
      <xdr:spPr>
        <a:xfrm>
          <a:off x="1079500" y="534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148048</xdr:rowOff>
    </xdr:from>
    <xdr:ext cx="469744" cy="259045"/>
    <xdr:sp macro="" textlink="">
      <xdr:nvSpPr>
        <xdr:cNvPr id="87" name="テキスト ボックス 86"/>
        <xdr:cNvSpPr txBox="1"/>
      </xdr:nvSpPr>
      <xdr:spPr>
        <a:xfrm>
          <a:off x="895427" y="512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90342</xdr:rowOff>
    </xdr:from>
    <xdr:to>
      <xdr:col>6</xdr:col>
      <xdr:colOff>510540</xdr:colOff>
      <xdr:row>59</xdr:row>
      <xdr:rowOff>8879</xdr:rowOff>
    </xdr:to>
    <xdr:cxnSp macro="">
      <xdr:nvCxnSpPr>
        <xdr:cNvPr id="113" name="直線コネクタ 112"/>
        <xdr:cNvCxnSpPr/>
      </xdr:nvCxnSpPr>
      <xdr:spPr>
        <a:xfrm flipV="1">
          <a:off x="4633595" y="8662842"/>
          <a:ext cx="1270" cy="146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12706</xdr:rowOff>
    </xdr:from>
    <xdr:ext cx="534377" cy="259045"/>
    <xdr:sp macro="" textlink="">
      <xdr:nvSpPr>
        <xdr:cNvPr id="114" name="総務費最小値テキスト"/>
        <xdr:cNvSpPr txBox="1"/>
      </xdr:nvSpPr>
      <xdr:spPr>
        <a:xfrm>
          <a:off x="4686300" y="1012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27,559</a:t>
          </a:r>
          <a:endParaRPr kumimoji="1" lang="ja-JP" altLang="en-US" sz="1000" b="1">
            <a:latin typeface="ＭＳ Ｐゴシック"/>
          </a:endParaRPr>
        </a:p>
      </xdr:txBody>
    </xdr:sp>
    <xdr:clientData/>
  </xdr:oneCellAnchor>
  <xdr:twoCellAnchor>
    <xdr:from>
      <xdr:col>6</xdr:col>
      <xdr:colOff>422275</xdr:colOff>
      <xdr:row>59</xdr:row>
      <xdr:rowOff>8879</xdr:rowOff>
    </xdr:from>
    <xdr:to>
      <xdr:col>6</xdr:col>
      <xdr:colOff>600075</xdr:colOff>
      <xdr:row>59</xdr:row>
      <xdr:rowOff>8879</xdr:rowOff>
    </xdr:to>
    <xdr:cxnSp macro="">
      <xdr:nvCxnSpPr>
        <xdr:cNvPr id="115" name="直線コネクタ 114"/>
        <xdr:cNvCxnSpPr/>
      </xdr:nvCxnSpPr>
      <xdr:spPr>
        <a:xfrm>
          <a:off x="4546600" y="1012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37019</xdr:rowOff>
    </xdr:from>
    <xdr:ext cx="599010" cy="259045"/>
    <xdr:sp macro="" textlink="">
      <xdr:nvSpPr>
        <xdr:cNvPr id="116" name="総務費最大値テキスト"/>
        <xdr:cNvSpPr txBox="1"/>
      </xdr:nvSpPr>
      <xdr:spPr>
        <a:xfrm>
          <a:off x="4686300" y="8438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475,114</a:t>
          </a:r>
          <a:endParaRPr kumimoji="1" lang="ja-JP" altLang="en-US" sz="1000" b="1">
            <a:latin typeface="ＭＳ Ｐゴシック"/>
          </a:endParaRPr>
        </a:p>
      </xdr:txBody>
    </xdr:sp>
    <xdr:clientData/>
  </xdr:oneCellAnchor>
  <xdr:twoCellAnchor>
    <xdr:from>
      <xdr:col>6</xdr:col>
      <xdr:colOff>422275</xdr:colOff>
      <xdr:row>50</xdr:row>
      <xdr:rowOff>90342</xdr:rowOff>
    </xdr:from>
    <xdr:to>
      <xdr:col>6</xdr:col>
      <xdr:colOff>600075</xdr:colOff>
      <xdr:row>50</xdr:row>
      <xdr:rowOff>90342</xdr:rowOff>
    </xdr:to>
    <xdr:cxnSp macro="">
      <xdr:nvCxnSpPr>
        <xdr:cNvPr id="117" name="直線コネクタ 116"/>
        <xdr:cNvCxnSpPr/>
      </xdr:nvCxnSpPr>
      <xdr:spPr>
        <a:xfrm>
          <a:off x="4546600" y="8662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80917</xdr:rowOff>
    </xdr:from>
    <xdr:to>
      <xdr:col>6</xdr:col>
      <xdr:colOff>511175</xdr:colOff>
      <xdr:row>57</xdr:row>
      <xdr:rowOff>169209</xdr:rowOff>
    </xdr:to>
    <xdr:cxnSp macro="">
      <xdr:nvCxnSpPr>
        <xdr:cNvPr id="118" name="直線コネクタ 117"/>
        <xdr:cNvCxnSpPr/>
      </xdr:nvCxnSpPr>
      <xdr:spPr>
        <a:xfrm>
          <a:off x="3797300" y="9853567"/>
          <a:ext cx="838200" cy="8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131720</xdr:rowOff>
    </xdr:from>
    <xdr:ext cx="534377" cy="259045"/>
    <xdr:sp macro="" textlink="">
      <xdr:nvSpPr>
        <xdr:cNvPr id="119" name="総務費平均値テキスト"/>
        <xdr:cNvSpPr txBox="1"/>
      </xdr:nvSpPr>
      <xdr:spPr>
        <a:xfrm>
          <a:off x="4686300" y="9904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153293</xdr:rowOff>
    </xdr:from>
    <xdr:to>
      <xdr:col>6</xdr:col>
      <xdr:colOff>561975</xdr:colOff>
      <xdr:row>58</xdr:row>
      <xdr:rowOff>83443</xdr:rowOff>
    </xdr:to>
    <xdr:sp macro="" textlink="">
      <xdr:nvSpPr>
        <xdr:cNvPr id="120" name="フローチャート : 判断 119"/>
        <xdr:cNvSpPr/>
      </xdr:nvSpPr>
      <xdr:spPr>
        <a:xfrm>
          <a:off x="4584700" y="992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73458</xdr:rowOff>
    </xdr:from>
    <xdr:to>
      <xdr:col>5</xdr:col>
      <xdr:colOff>358775</xdr:colOff>
      <xdr:row>57</xdr:row>
      <xdr:rowOff>80917</xdr:rowOff>
    </xdr:to>
    <xdr:cxnSp macro="">
      <xdr:nvCxnSpPr>
        <xdr:cNvPr id="121" name="直線コネクタ 120"/>
        <xdr:cNvCxnSpPr/>
      </xdr:nvCxnSpPr>
      <xdr:spPr>
        <a:xfrm>
          <a:off x="2908300" y="9846108"/>
          <a:ext cx="889000" cy="7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24540</xdr:rowOff>
    </xdr:from>
    <xdr:to>
      <xdr:col>5</xdr:col>
      <xdr:colOff>409575</xdr:colOff>
      <xdr:row>58</xdr:row>
      <xdr:rowOff>126140</xdr:rowOff>
    </xdr:to>
    <xdr:sp macro="" textlink="">
      <xdr:nvSpPr>
        <xdr:cNvPr id="122" name="フローチャート : 判断 121"/>
        <xdr:cNvSpPr/>
      </xdr:nvSpPr>
      <xdr:spPr>
        <a:xfrm>
          <a:off x="3746500" y="996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117267</xdr:rowOff>
    </xdr:from>
    <xdr:ext cx="534377" cy="259045"/>
    <xdr:sp macro="" textlink="">
      <xdr:nvSpPr>
        <xdr:cNvPr id="123" name="テキスト ボックス 122"/>
        <xdr:cNvSpPr txBox="1"/>
      </xdr:nvSpPr>
      <xdr:spPr>
        <a:xfrm>
          <a:off x="3530111" y="1006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73458</xdr:rowOff>
    </xdr:from>
    <xdr:to>
      <xdr:col>4</xdr:col>
      <xdr:colOff>155575</xdr:colOff>
      <xdr:row>58</xdr:row>
      <xdr:rowOff>89692</xdr:rowOff>
    </xdr:to>
    <xdr:cxnSp macro="">
      <xdr:nvCxnSpPr>
        <xdr:cNvPr id="124" name="直線コネクタ 123"/>
        <xdr:cNvCxnSpPr/>
      </xdr:nvCxnSpPr>
      <xdr:spPr>
        <a:xfrm flipV="1">
          <a:off x="2019300" y="9846108"/>
          <a:ext cx="889000" cy="18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11571</xdr:rowOff>
    </xdr:from>
    <xdr:to>
      <xdr:col>4</xdr:col>
      <xdr:colOff>206375</xdr:colOff>
      <xdr:row>58</xdr:row>
      <xdr:rowOff>113171</xdr:rowOff>
    </xdr:to>
    <xdr:sp macro="" textlink="">
      <xdr:nvSpPr>
        <xdr:cNvPr id="125" name="フローチャート : 判断 124"/>
        <xdr:cNvSpPr/>
      </xdr:nvSpPr>
      <xdr:spPr>
        <a:xfrm>
          <a:off x="2857500" y="995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104298</xdr:rowOff>
    </xdr:from>
    <xdr:ext cx="534377" cy="259045"/>
    <xdr:sp macro="" textlink="">
      <xdr:nvSpPr>
        <xdr:cNvPr id="126" name="テキスト ボックス 125"/>
        <xdr:cNvSpPr txBox="1"/>
      </xdr:nvSpPr>
      <xdr:spPr>
        <a:xfrm>
          <a:off x="2641111" y="100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147114</xdr:rowOff>
    </xdr:from>
    <xdr:to>
      <xdr:col>2</xdr:col>
      <xdr:colOff>638175</xdr:colOff>
      <xdr:row>58</xdr:row>
      <xdr:rowOff>89692</xdr:rowOff>
    </xdr:to>
    <xdr:cxnSp macro="">
      <xdr:nvCxnSpPr>
        <xdr:cNvPr id="127" name="直線コネクタ 126"/>
        <xdr:cNvCxnSpPr/>
      </xdr:nvCxnSpPr>
      <xdr:spPr>
        <a:xfrm>
          <a:off x="1130300" y="9919764"/>
          <a:ext cx="889000" cy="11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167248</xdr:rowOff>
    </xdr:from>
    <xdr:to>
      <xdr:col>3</xdr:col>
      <xdr:colOff>3175</xdr:colOff>
      <xdr:row>58</xdr:row>
      <xdr:rowOff>97398</xdr:rowOff>
    </xdr:to>
    <xdr:sp macro="" textlink="">
      <xdr:nvSpPr>
        <xdr:cNvPr id="128" name="フローチャート : 判断 127"/>
        <xdr:cNvSpPr/>
      </xdr:nvSpPr>
      <xdr:spPr>
        <a:xfrm>
          <a:off x="1968500" y="993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113925</xdr:rowOff>
    </xdr:from>
    <xdr:ext cx="534377" cy="259045"/>
    <xdr:sp macro="" textlink="">
      <xdr:nvSpPr>
        <xdr:cNvPr id="129" name="テキスト ボックス 128"/>
        <xdr:cNvSpPr txBox="1"/>
      </xdr:nvSpPr>
      <xdr:spPr>
        <a:xfrm>
          <a:off x="1752111" y="971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38967</xdr:rowOff>
    </xdr:from>
    <xdr:to>
      <xdr:col>1</xdr:col>
      <xdr:colOff>485775</xdr:colOff>
      <xdr:row>58</xdr:row>
      <xdr:rowOff>140567</xdr:rowOff>
    </xdr:to>
    <xdr:sp macro="" textlink="">
      <xdr:nvSpPr>
        <xdr:cNvPr id="130" name="フローチャート : 判断 129"/>
        <xdr:cNvSpPr/>
      </xdr:nvSpPr>
      <xdr:spPr>
        <a:xfrm>
          <a:off x="1079500" y="998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131694</xdr:rowOff>
    </xdr:from>
    <xdr:ext cx="534377" cy="259045"/>
    <xdr:sp macro="" textlink="">
      <xdr:nvSpPr>
        <xdr:cNvPr id="131" name="テキスト ボックス 130"/>
        <xdr:cNvSpPr txBox="1"/>
      </xdr:nvSpPr>
      <xdr:spPr>
        <a:xfrm>
          <a:off x="863111" y="1007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118409</xdr:rowOff>
    </xdr:from>
    <xdr:to>
      <xdr:col>6</xdr:col>
      <xdr:colOff>561975</xdr:colOff>
      <xdr:row>58</xdr:row>
      <xdr:rowOff>48559</xdr:rowOff>
    </xdr:to>
    <xdr:sp macro="" textlink="">
      <xdr:nvSpPr>
        <xdr:cNvPr id="137" name="円/楕円 136"/>
        <xdr:cNvSpPr/>
      </xdr:nvSpPr>
      <xdr:spPr>
        <a:xfrm>
          <a:off x="4584700" y="989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141286</xdr:rowOff>
    </xdr:from>
    <xdr:ext cx="534377" cy="259045"/>
    <xdr:sp macro="" textlink="">
      <xdr:nvSpPr>
        <xdr:cNvPr id="138" name="総務費該当値テキスト"/>
        <xdr:cNvSpPr txBox="1"/>
      </xdr:nvSpPr>
      <xdr:spPr>
        <a:xfrm>
          <a:off x="4686300" y="9742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83,464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30117</xdr:rowOff>
    </xdr:from>
    <xdr:to>
      <xdr:col>5</xdr:col>
      <xdr:colOff>409575</xdr:colOff>
      <xdr:row>57</xdr:row>
      <xdr:rowOff>131717</xdr:rowOff>
    </xdr:to>
    <xdr:sp macro="" textlink="">
      <xdr:nvSpPr>
        <xdr:cNvPr id="139" name="円/楕円 138"/>
        <xdr:cNvSpPr/>
      </xdr:nvSpPr>
      <xdr:spPr>
        <a:xfrm>
          <a:off x="3746500" y="980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148244</xdr:rowOff>
    </xdr:from>
    <xdr:ext cx="599010" cy="259045"/>
    <xdr:sp macro="" textlink="">
      <xdr:nvSpPr>
        <xdr:cNvPr id="140" name="テキスト ボックス 139"/>
        <xdr:cNvSpPr txBox="1"/>
      </xdr:nvSpPr>
      <xdr:spPr>
        <a:xfrm>
          <a:off x="3497794" y="957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110,500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22658</xdr:rowOff>
    </xdr:from>
    <xdr:to>
      <xdr:col>4</xdr:col>
      <xdr:colOff>206375</xdr:colOff>
      <xdr:row>57</xdr:row>
      <xdr:rowOff>124258</xdr:rowOff>
    </xdr:to>
    <xdr:sp macro="" textlink="">
      <xdr:nvSpPr>
        <xdr:cNvPr id="141" name="円/楕円 140"/>
        <xdr:cNvSpPr/>
      </xdr:nvSpPr>
      <xdr:spPr>
        <a:xfrm>
          <a:off x="2857500" y="979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140785</xdr:rowOff>
    </xdr:from>
    <xdr:ext cx="599010" cy="259045"/>
    <xdr:sp macro="" textlink="">
      <xdr:nvSpPr>
        <xdr:cNvPr id="142" name="テキスト ボックス 141"/>
        <xdr:cNvSpPr txBox="1"/>
      </xdr:nvSpPr>
      <xdr:spPr>
        <a:xfrm>
          <a:off x="2608794" y="957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112,784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38892</xdr:rowOff>
    </xdr:from>
    <xdr:to>
      <xdr:col>3</xdr:col>
      <xdr:colOff>3175</xdr:colOff>
      <xdr:row>58</xdr:row>
      <xdr:rowOff>140492</xdr:rowOff>
    </xdr:to>
    <xdr:sp macro="" textlink="">
      <xdr:nvSpPr>
        <xdr:cNvPr id="143" name="円/楕円 142"/>
        <xdr:cNvSpPr/>
      </xdr:nvSpPr>
      <xdr:spPr>
        <a:xfrm>
          <a:off x="1968500" y="998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131619</xdr:rowOff>
    </xdr:from>
    <xdr:ext cx="534377" cy="259045"/>
    <xdr:sp macro="" textlink="">
      <xdr:nvSpPr>
        <xdr:cNvPr id="144" name="テキスト ボックス 143"/>
        <xdr:cNvSpPr txBox="1"/>
      </xdr:nvSpPr>
      <xdr:spPr>
        <a:xfrm>
          <a:off x="1752111" y="1007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55,313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96314</xdr:rowOff>
    </xdr:from>
    <xdr:to>
      <xdr:col>1</xdr:col>
      <xdr:colOff>485775</xdr:colOff>
      <xdr:row>58</xdr:row>
      <xdr:rowOff>26464</xdr:rowOff>
    </xdr:to>
    <xdr:sp macro="" textlink="">
      <xdr:nvSpPr>
        <xdr:cNvPr id="145" name="円/楕円 144"/>
        <xdr:cNvSpPr/>
      </xdr:nvSpPr>
      <xdr:spPr>
        <a:xfrm>
          <a:off x="1079500" y="986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42991</xdr:rowOff>
    </xdr:from>
    <xdr:ext cx="534377" cy="259045"/>
    <xdr:sp macro="" textlink="">
      <xdr:nvSpPr>
        <xdr:cNvPr id="146" name="テキスト ボックス 145"/>
        <xdr:cNvSpPr txBox="1"/>
      </xdr:nvSpPr>
      <xdr:spPr>
        <a:xfrm>
          <a:off x="863111" y="964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90,230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171,324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66" name="テキスト ボックス 165"/>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8" name="テキスト ボックス 167"/>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58387</xdr:rowOff>
    </xdr:from>
    <xdr:to>
      <xdr:col>6</xdr:col>
      <xdr:colOff>510540</xdr:colOff>
      <xdr:row>78</xdr:row>
      <xdr:rowOff>160023</xdr:rowOff>
    </xdr:to>
    <xdr:cxnSp macro="">
      <xdr:nvCxnSpPr>
        <xdr:cNvPr id="172" name="直線コネクタ 171"/>
        <xdr:cNvCxnSpPr/>
      </xdr:nvCxnSpPr>
      <xdr:spPr>
        <a:xfrm flipV="1">
          <a:off x="4633595" y="12231337"/>
          <a:ext cx="1270" cy="1301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163850</xdr:rowOff>
    </xdr:from>
    <xdr:ext cx="599010" cy="259045"/>
    <xdr:sp macro="" textlink="">
      <xdr:nvSpPr>
        <xdr:cNvPr id="173" name="民生費最小値テキスト"/>
        <xdr:cNvSpPr txBox="1"/>
      </xdr:nvSpPr>
      <xdr:spPr>
        <a:xfrm>
          <a:off x="4686300" y="13536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101,331</a:t>
          </a:r>
          <a:endParaRPr kumimoji="1" lang="ja-JP" altLang="en-US" sz="1000" b="1">
            <a:latin typeface="ＭＳ Ｐゴシック"/>
          </a:endParaRPr>
        </a:p>
      </xdr:txBody>
    </xdr:sp>
    <xdr:clientData/>
  </xdr:oneCellAnchor>
  <xdr:twoCellAnchor>
    <xdr:from>
      <xdr:col>6</xdr:col>
      <xdr:colOff>422275</xdr:colOff>
      <xdr:row>78</xdr:row>
      <xdr:rowOff>160023</xdr:rowOff>
    </xdr:from>
    <xdr:to>
      <xdr:col>6</xdr:col>
      <xdr:colOff>600075</xdr:colOff>
      <xdr:row>78</xdr:row>
      <xdr:rowOff>160023</xdr:rowOff>
    </xdr:to>
    <xdr:cxnSp macro="">
      <xdr:nvCxnSpPr>
        <xdr:cNvPr id="174" name="直線コネクタ 173"/>
        <xdr:cNvCxnSpPr/>
      </xdr:nvCxnSpPr>
      <xdr:spPr>
        <a:xfrm>
          <a:off x="4546600" y="1353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5064</xdr:rowOff>
    </xdr:from>
    <xdr:ext cx="690189" cy="259045"/>
    <xdr:sp macro="" textlink="">
      <xdr:nvSpPr>
        <xdr:cNvPr id="175" name="民生費最大値テキスト"/>
        <xdr:cNvSpPr txBox="1"/>
      </xdr:nvSpPr>
      <xdr:spPr>
        <a:xfrm>
          <a:off x="4686300" y="12006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1,297,197</a:t>
          </a:r>
          <a:endParaRPr kumimoji="1" lang="ja-JP" altLang="en-US" sz="1000" b="1">
            <a:latin typeface="ＭＳ Ｐゴシック"/>
          </a:endParaRPr>
        </a:p>
      </xdr:txBody>
    </xdr:sp>
    <xdr:clientData/>
  </xdr:oneCellAnchor>
  <xdr:twoCellAnchor>
    <xdr:from>
      <xdr:col>6</xdr:col>
      <xdr:colOff>422275</xdr:colOff>
      <xdr:row>71</xdr:row>
      <xdr:rowOff>58387</xdr:rowOff>
    </xdr:from>
    <xdr:to>
      <xdr:col>6</xdr:col>
      <xdr:colOff>600075</xdr:colOff>
      <xdr:row>71</xdr:row>
      <xdr:rowOff>58387</xdr:rowOff>
    </xdr:to>
    <xdr:cxnSp macro="">
      <xdr:nvCxnSpPr>
        <xdr:cNvPr id="176" name="直線コネクタ 175"/>
        <xdr:cNvCxnSpPr/>
      </xdr:nvCxnSpPr>
      <xdr:spPr>
        <a:xfrm>
          <a:off x="4546600" y="1223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65416</xdr:rowOff>
    </xdr:from>
    <xdr:to>
      <xdr:col>6</xdr:col>
      <xdr:colOff>511175</xdr:colOff>
      <xdr:row>78</xdr:row>
      <xdr:rowOff>71225</xdr:rowOff>
    </xdr:to>
    <xdr:cxnSp macro="">
      <xdr:nvCxnSpPr>
        <xdr:cNvPr id="177" name="直線コネクタ 176"/>
        <xdr:cNvCxnSpPr/>
      </xdr:nvCxnSpPr>
      <xdr:spPr>
        <a:xfrm flipV="1">
          <a:off x="3797300" y="13438516"/>
          <a:ext cx="838200" cy="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15020</xdr:rowOff>
    </xdr:from>
    <xdr:ext cx="599010" cy="259045"/>
    <xdr:sp macro="" textlink="">
      <xdr:nvSpPr>
        <xdr:cNvPr id="178" name="民生費平均値テキスト"/>
        <xdr:cNvSpPr txBox="1"/>
      </xdr:nvSpPr>
      <xdr:spPr>
        <a:xfrm>
          <a:off x="4686300" y="133881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36593</xdr:rowOff>
    </xdr:from>
    <xdr:to>
      <xdr:col>6</xdr:col>
      <xdr:colOff>561975</xdr:colOff>
      <xdr:row>78</xdr:row>
      <xdr:rowOff>138193</xdr:rowOff>
    </xdr:to>
    <xdr:sp macro="" textlink="">
      <xdr:nvSpPr>
        <xdr:cNvPr id="179" name="フローチャート : 判断 178"/>
        <xdr:cNvSpPr/>
      </xdr:nvSpPr>
      <xdr:spPr>
        <a:xfrm>
          <a:off x="4584700" y="1340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71225</xdr:rowOff>
    </xdr:from>
    <xdr:to>
      <xdr:col>5</xdr:col>
      <xdr:colOff>358775</xdr:colOff>
      <xdr:row>78</xdr:row>
      <xdr:rowOff>83438</xdr:rowOff>
    </xdr:to>
    <xdr:cxnSp macro="">
      <xdr:nvCxnSpPr>
        <xdr:cNvPr id="180" name="直線コネクタ 179"/>
        <xdr:cNvCxnSpPr/>
      </xdr:nvCxnSpPr>
      <xdr:spPr>
        <a:xfrm flipV="1">
          <a:off x="2908300" y="13444325"/>
          <a:ext cx="889000" cy="1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62533</xdr:rowOff>
    </xdr:from>
    <xdr:to>
      <xdr:col>5</xdr:col>
      <xdr:colOff>409575</xdr:colOff>
      <xdr:row>78</xdr:row>
      <xdr:rowOff>164133</xdr:rowOff>
    </xdr:to>
    <xdr:sp macro="" textlink="">
      <xdr:nvSpPr>
        <xdr:cNvPr id="181" name="フローチャート : 判断 180"/>
        <xdr:cNvSpPr/>
      </xdr:nvSpPr>
      <xdr:spPr>
        <a:xfrm>
          <a:off x="3746500" y="1343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155260</xdr:rowOff>
    </xdr:from>
    <xdr:ext cx="599010" cy="259045"/>
    <xdr:sp macro="" textlink="">
      <xdr:nvSpPr>
        <xdr:cNvPr id="182" name="テキスト ボックス 181"/>
        <xdr:cNvSpPr txBox="1"/>
      </xdr:nvSpPr>
      <xdr:spPr>
        <a:xfrm>
          <a:off x="3497794" y="1352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83438</xdr:rowOff>
    </xdr:from>
    <xdr:to>
      <xdr:col>4</xdr:col>
      <xdr:colOff>155575</xdr:colOff>
      <xdr:row>78</xdr:row>
      <xdr:rowOff>95914</xdr:rowOff>
    </xdr:to>
    <xdr:cxnSp macro="">
      <xdr:nvCxnSpPr>
        <xdr:cNvPr id="183" name="直線コネクタ 182"/>
        <xdr:cNvCxnSpPr/>
      </xdr:nvCxnSpPr>
      <xdr:spPr>
        <a:xfrm flipV="1">
          <a:off x="2019300" y="13456538"/>
          <a:ext cx="889000" cy="1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69714</xdr:rowOff>
    </xdr:from>
    <xdr:to>
      <xdr:col>4</xdr:col>
      <xdr:colOff>206375</xdr:colOff>
      <xdr:row>78</xdr:row>
      <xdr:rowOff>171314</xdr:rowOff>
    </xdr:to>
    <xdr:sp macro="" textlink="">
      <xdr:nvSpPr>
        <xdr:cNvPr id="184" name="フローチャート : 判断 183"/>
        <xdr:cNvSpPr/>
      </xdr:nvSpPr>
      <xdr:spPr>
        <a:xfrm>
          <a:off x="2857500" y="134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162441</xdr:rowOff>
    </xdr:from>
    <xdr:ext cx="599010" cy="259045"/>
    <xdr:sp macro="" textlink="">
      <xdr:nvSpPr>
        <xdr:cNvPr id="185" name="テキスト ボックス 184"/>
        <xdr:cNvSpPr txBox="1"/>
      </xdr:nvSpPr>
      <xdr:spPr>
        <a:xfrm>
          <a:off x="2608794" y="13535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95914</xdr:rowOff>
    </xdr:from>
    <xdr:to>
      <xdr:col>2</xdr:col>
      <xdr:colOff>638175</xdr:colOff>
      <xdr:row>78</xdr:row>
      <xdr:rowOff>98861</xdr:rowOff>
    </xdr:to>
    <xdr:cxnSp macro="">
      <xdr:nvCxnSpPr>
        <xdr:cNvPr id="186" name="直線コネクタ 185"/>
        <xdr:cNvCxnSpPr/>
      </xdr:nvCxnSpPr>
      <xdr:spPr>
        <a:xfrm flipV="1">
          <a:off x="1130300" y="13469014"/>
          <a:ext cx="889000" cy="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75763</xdr:rowOff>
    </xdr:from>
    <xdr:to>
      <xdr:col>3</xdr:col>
      <xdr:colOff>3175</xdr:colOff>
      <xdr:row>79</xdr:row>
      <xdr:rowOff>5913</xdr:rowOff>
    </xdr:to>
    <xdr:sp macro="" textlink="">
      <xdr:nvSpPr>
        <xdr:cNvPr id="187" name="フローチャート : 判断 186"/>
        <xdr:cNvSpPr/>
      </xdr:nvSpPr>
      <xdr:spPr>
        <a:xfrm>
          <a:off x="1968500" y="1344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168490</xdr:rowOff>
    </xdr:from>
    <xdr:ext cx="599010" cy="259045"/>
    <xdr:sp macro="" textlink="">
      <xdr:nvSpPr>
        <xdr:cNvPr id="188" name="テキスト ボックス 187"/>
        <xdr:cNvSpPr txBox="1"/>
      </xdr:nvSpPr>
      <xdr:spPr>
        <a:xfrm>
          <a:off x="1719794" y="1354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77112</xdr:rowOff>
    </xdr:from>
    <xdr:to>
      <xdr:col>1</xdr:col>
      <xdr:colOff>485775</xdr:colOff>
      <xdr:row>79</xdr:row>
      <xdr:rowOff>7262</xdr:rowOff>
    </xdr:to>
    <xdr:sp macro="" textlink="">
      <xdr:nvSpPr>
        <xdr:cNvPr id="189" name="フローチャート : 判断 188"/>
        <xdr:cNvSpPr/>
      </xdr:nvSpPr>
      <xdr:spPr>
        <a:xfrm>
          <a:off x="1079500" y="1345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169839</xdr:rowOff>
    </xdr:from>
    <xdr:ext cx="599010" cy="259045"/>
    <xdr:sp macro="" textlink="">
      <xdr:nvSpPr>
        <xdr:cNvPr id="190" name="テキスト ボックス 189"/>
        <xdr:cNvSpPr txBox="1"/>
      </xdr:nvSpPr>
      <xdr:spPr>
        <a:xfrm>
          <a:off x="830794" y="1354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14616</xdr:rowOff>
    </xdr:from>
    <xdr:to>
      <xdr:col>6</xdr:col>
      <xdr:colOff>561975</xdr:colOff>
      <xdr:row>78</xdr:row>
      <xdr:rowOff>116216</xdr:rowOff>
    </xdr:to>
    <xdr:sp macro="" textlink="">
      <xdr:nvSpPr>
        <xdr:cNvPr id="196" name="円/楕円 195"/>
        <xdr:cNvSpPr/>
      </xdr:nvSpPr>
      <xdr:spPr>
        <a:xfrm>
          <a:off x="4584700" y="1338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145443</xdr:rowOff>
    </xdr:from>
    <xdr:ext cx="599010" cy="259045"/>
    <xdr:sp macro="" textlink="">
      <xdr:nvSpPr>
        <xdr:cNvPr id="197" name="民生費該当値テキスト"/>
        <xdr:cNvSpPr txBox="1"/>
      </xdr:nvSpPr>
      <xdr:spPr>
        <a:xfrm>
          <a:off x="4686300" y="13175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188,240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20425</xdr:rowOff>
    </xdr:from>
    <xdr:to>
      <xdr:col>5</xdr:col>
      <xdr:colOff>409575</xdr:colOff>
      <xdr:row>78</xdr:row>
      <xdr:rowOff>122025</xdr:rowOff>
    </xdr:to>
    <xdr:sp macro="" textlink="">
      <xdr:nvSpPr>
        <xdr:cNvPr id="198" name="円/楕円 197"/>
        <xdr:cNvSpPr/>
      </xdr:nvSpPr>
      <xdr:spPr>
        <a:xfrm>
          <a:off x="3746500" y="1339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138552</xdr:rowOff>
    </xdr:from>
    <xdr:ext cx="599010" cy="259045"/>
    <xdr:sp macro="" textlink="">
      <xdr:nvSpPr>
        <xdr:cNvPr id="199" name="テキスト ボックス 198"/>
        <xdr:cNvSpPr txBox="1"/>
      </xdr:nvSpPr>
      <xdr:spPr>
        <a:xfrm>
          <a:off x="3497794" y="1316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182,903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32638</xdr:rowOff>
    </xdr:from>
    <xdr:to>
      <xdr:col>4</xdr:col>
      <xdr:colOff>206375</xdr:colOff>
      <xdr:row>78</xdr:row>
      <xdr:rowOff>134238</xdr:rowOff>
    </xdr:to>
    <xdr:sp macro="" textlink="">
      <xdr:nvSpPr>
        <xdr:cNvPr id="200" name="円/楕円 199"/>
        <xdr:cNvSpPr/>
      </xdr:nvSpPr>
      <xdr:spPr>
        <a:xfrm>
          <a:off x="2857500" y="1340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150765</xdr:rowOff>
    </xdr:from>
    <xdr:ext cx="599010" cy="259045"/>
    <xdr:sp macro="" textlink="">
      <xdr:nvSpPr>
        <xdr:cNvPr id="201" name="テキスト ボックス 200"/>
        <xdr:cNvSpPr txBox="1"/>
      </xdr:nvSpPr>
      <xdr:spPr>
        <a:xfrm>
          <a:off x="2608794" y="13180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171,684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45114</xdr:rowOff>
    </xdr:from>
    <xdr:to>
      <xdr:col>3</xdr:col>
      <xdr:colOff>3175</xdr:colOff>
      <xdr:row>78</xdr:row>
      <xdr:rowOff>146714</xdr:rowOff>
    </xdr:to>
    <xdr:sp macro="" textlink="">
      <xdr:nvSpPr>
        <xdr:cNvPr id="202" name="円/楕円 201"/>
        <xdr:cNvSpPr/>
      </xdr:nvSpPr>
      <xdr:spPr>
        <a:xfrm>
          <a:off x="1968500" y="1341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163241</xdr:rowOff>
    </xdr:from>
    <xdr:ext cx="599010" cy="259045"/>
    <xdr:sp macro="" textlink="">
      <xdr:nvSpPr>
        <xdr:cNvPr id="203" name="テキスト ボックス 202"/>
        <xdr:cNvSpPr txBox="1"/>
      </xdr:nvSpPr>
      <xdr:spPr>
        <a:xfrm>
          <a:off x="1719794" y="13193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160,224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48061</xdr:rowOff>
    </xdr:from>
    <xdr:to>
      <xdr:col>1</xdr:col>
      <xdr:colOff>485775</xdr:colOff>
      <xdr:row>78</xdr:row>
      <xdr:rowOff>149661</xdr:rowOff>
    </xdr:to>
    <xdr:sp macro="" textlink="">
      <xdr:nvSpPr>
        <xdr:cNvPr id="204" name="円/楕円 203"/>
        <xdr:cNvSpPr/>
      </xdr:nvSpPr>
      <xdr:spPr>
        <a:xfrm>
          <a:off x="1079500" y="1342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166188</xdr:rowOff>
    </xdr:from>
    <xdr:ext cx="599010" cy="259045"/>
    <xdr:sp macro="" textlink="">
      <xdr:nvSpPr>
        <xdr:cNvPr id="205" name="テキスト ボックス 204"/>
        <xdr:cNvSpPr txBox="1"/>
      </xdr:nvSpPr>
      <xdr:spPr>
        <a:xfrm>
          <a:off x="830794" y="1319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157,516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7" name="テキスト ボックス 216"/>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121576</xdr:rowOff>
    </xdr:from>
    <xdr:to>
      <xdr:col>6</xdr:col>
      <xdr:colOff>510540</xdr:colOff>
      <xdr:row>98</xdr:row>
      <xdr:rowOff>53791</xdr:rowOff>
    </xdr:to>
    <xdr:cxnSp macro="">
      <xdr:nvCxnSpPr>
        <xdr:cNvPr id="231" name="直線コネクタ 230"/>
        <xdr:cNvCxnSpPr/>
      </xdr:nvCxnSpPr>
      <xdr:spPr>
        <a:xfrm flipV="1">
          <a:off x="4633595" y="15552076"/>
          <a:ext cx="1270" cy="1303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57618</xdr:rowOff>
    </xdr:from>
    <xdr:ext cx="534377" cy="259045"/>
    <xdr:sp macro="" textlink="">
      <xdr:nvSpPr>
        <xdr:cNvPr id="232" name="衛生費最小値テキスト"/>
        <xdr:cNvSpPr txBox="1"/>
      </xdr:nvSpPr>
      <xdr:spPr>
        <a:xfrm>
          <a:off x="4686300" y="1685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19,892</a:t>
          </a:r>
          <a:endParaRPr kumimoji="1" lang="ja-JP" altLang="en-US" sz="1000" b="1">
            <a:latin typeface="ＭＳ Ｐゴシック"/>
          </a:endParaRPr>
        </a:p>
      </xdr:txBody>
    </xdr:sp>
    <xdr:clientData/>
  </xdr:oneCellAnchor>
  <xdr:twoCellAnchor>
    <xdr:from>
      <xdr:col>6</xdr:col>
      <xdr:colOff>422275</xdr:colOff>
      <xdr:row>98</xdr:row>
      <xdr:rowOff>53791</xdr:rowOff>
    </xdr:from>
    <xdr:to>
      <xdr:col>6</xdr:col>
      <xdr:colOff>600075</xdr:colOff>
      <xdr:row>98</xdr:row>
      <xdr:rowOff>53791</xdr:rowOff>
    </xdr:to>
    <xdr:cxnSp macro="">
      <xdr:nvCxnSpPr>
        <xdr:cNvPr id="233" name="直線コネクタ 232"/>
        <xdr:cNvCxnSpPr/>
      </xdr:nvCxnSpPr>
      <xdr:spPr>
        <a:xfrm>
          <a:off x="4546600" y="1685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68253</xdr:rowOff>
    </xdr:from>
    <xdr:ext cx="599010" cy="259045"/>
    <xdr:sp macro="" textlink="">
      <xdr:nvSpPr>
        <xdr:cNvPr id="234" name="衛生費最大値テキスト"/>
        <xdr:cNvSpPr txBox="1"/>
      </xdr:nvSpPr>
      <xdr:spPr>
        <a:xfrm>
          <a:off x="4686300" y="1532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139,665</a:t>
          </a:r>
          <a:endParaRPr kumimoji="1" lang="ja-JP" altLang="en-US" sz="1000" b="1">
            <a:latin typeface="ＭＳ Ｐゴシック"/>
          </a:endParaRPr>
        </a:p>
      </xdr:txBody>
    </xdr:sp>
    <xdr:clientData/>
  </xdr:oneCellAnchor>
  <xdr:twoCellAnchor>
    <xdr:from>
      <xdr:col>6</xdr:col>
      <xdr:colOff>422275</xdr:colOff>
      <xdr:row>90</xdr:row>
      <xdr:rowOff>121576</xdr:rowOff>
    </xdr:from>
    <xdr:to>
      <xdr:col>6</xdr:col>
      <xdr:colOff>600075</xdr:colOff>
      <xdr:row>90</xdr:row>
      <xdr:rowOff>121576</xdr:rowOff>
    </xdr:to>
    <xdr:cxnSp macro="">
      <xdr:nvCxnSpPr>
        <xdr:cNvPr id="235" name="直線コネクタ 234"/>
        <xdr:cNvCxnSpPr/>
      </xdr:nvCxnSpPr>
      <xdr:spPr>
        <a:xfrm>
          <a:off x="4546600" y="1555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161668</xdr:rowOff>
    </xdr:from>
    <xdr:to>
      <xdr:col>6</xdr:col>
      <xdr:colOff>511175</xdr:colOff>
      <xdr:row>97</xdr:row>
      <xdr:rowOff>36809</xdr:rowOff>
    </xdr:to>
    <xdr:cxnSp macro="">
      <xdr:nvCxnSpPr>
        <xdr:cNvPr id="236" name="直線コネクタ 235"/>
        <xdr:cNvCxnSpPr/>
      </xdr:nvCxnSpPr>
      <xdr:spPr>
        <a:xfrm>
          <a:off x="3797300" y="16620868"/>
          <a:ext cx="838200" cy="4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126277</xdr:rowOff>
    </xdr:from>
    <xdr:ext cx="534377" cy="259045"/>
    <xdr:sp macro="" textlink="">
      <xdr:nvSpPr>
        <xdr:cNvPr id="237" name="衛生費平均値テキスト"/>
        <xdr:cNvSpPr txBox="1"/>
      </xdr:nvSpPr>
      <xdr:spPr>
        <a:xfrm>
          <a:off x="4686300" y="16414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103400</xdr:rowOff>
    </xdr:from>
    <xdr:to>
      <xdr:col>6</xdr:col>
      <xdr:colOff>561975</xdr:colOff>
      <xdr:row>97</xdr:row>
      <xdr:rowOff>33550</xdr:rowOff>
    </xdr:to>
    <xdr:sp macro="" textlink="">
      <xdr:nvSpPr>
        <xdr:cNvPr id="238" name="フローチャート : 判断 237"/>
        <xdr:cNvSpPr/>
      </xdr:nvSpPr>
      <xdr:spPr>
        <a:xfrm>
          <a:off x="4584700" y="165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161668</xdr:rowOff>
    </xdr:from>
    <xdr:to>
      <xdr:col>5</xdr:col>
      <xdr:colOff>358775</xdr:colOff>
      <xdr:row>97</xdr:row>
      <xdr:rowOff>88570</xdr:rowOff>
    </xdr:to>
    <xdr:cxnSp macro="">
      <xdr:nvCxnSpPr>
        <xdr:cNvPr id="239" name="直線コネクタ 238"/>
        <xdr:cNvCxnSpPr/>
      </xdr:nvCxnSpPr>
      <xdr:spPr>
        <a:xfrm flipV="1">
          <a:off x="2908300" y="16620868"/>
          <a:ext cx="889000" cy="9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162347</xdr:rowOff>
    </xdr:from>
    <xdr:to>
      <xdr:col>5</xdr:col>
      <xdr:colOff>409575</xdr:colOff>
      <xdr:row>97</xdr:row>
      <xdr:rowOff>92497</xdr:rowOff>
    </xdr:to>
    <xdr:sp macro="" textlink="">
      <xdr:nvSpPr>
        <xdr:cNvPr id="240" name="フローチャート : 判断 239"/>
        <xdr:cNvSpPr/>
      </xdr:nvSpPr>
      <xdr:spPr>
        <a:xfrm>
          <a:off x="3746500" y="1662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83624</xdr:rowOff>
    </xdr:from>
    <xdr:ext cx="534377" cy="259045"/>
    <xdr:sp macro="" textlink="">
      <xdr:nvSpPr>
        <xdr:cNvPr id="241" name="テキスト ボックス 240"/>
        <xdr:cNvSpPr txBox="1"/>
      </xdr:nvSpPr>
      <xdr:spPr>
        <a:xfrm>
          <a:off x="3530111" y="1671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75867</xdr:rowOff>
    </xdr:from>
    <xdr:to>
      <xdr:col>4</xdr:col>
      <xdr:colOff>155575</xdr:colOff>
      <xdr:row>97</xdr:row>
      <xdr:rowOff>88570</xdr:rowOff>
    </xdr:to>
    <xdr:cxnSp macro="">
      <xdr:nvCxnSpPr>
        <xdr:cNvPr id="242" name="直線コネクタ 241"/>
        <xdr:cNvCxnSpPr/>
      </xdr:nvCxnSpPr>
      <xdr:spPr>
        <a:xfrm>
          <a:off x="2019300" y="16706517"/>
          <a:ext cx="889000" cy="1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151940</xdr:rowOff>
    </xdr:from>
    <xdr:to>
      <xdr:col>4</xdr:col>
      <xdr:colOff>206375</xdr:colOff>
      <xdr:row>97</xdr:row>
      <xdr:rowOff>82090</xdr:rowOff>
    </xdr:to>
    <xdr:sp macro="" textlink="">
      <xdr:nvSpPr>
        <xdr:cNvPr id="243" name="フローチャート : 判断 242"/>
        <xdr:cNvSpPr/>
      </xdr:nvSpPr>
      <xdr:spPr>
        <a:xfrm>
          <a:off x="2857500" y="1661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98617</xdr:rowOff>
    </xdr:from>
    <xdr:ext cx="534377" cy="259045"/>
    <xdr:sp macro="" textlink="">
      <xdr:nvSpPr>
        <xdr:cNvPr id="244" name="テキスト ボックス 243"/>
        <xdr:cNvSpPr txBox="1"/>
      </xdr:nvSpPr>
      <xdr:spPr>
        <a:xfrm>
          <a:off x="2641111" y="163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49174</xdr:rowOff>
    </xdr:from>
    <xdr:to>
      <xdr:col>2</xdr:col>
      <xdr:colOff>638175</xdr:colOff>
      <xdr:row>97</xdr:row>
      <xdr:rowOff>75867</xdr:rowOff>
    </xdr:to>
    <xdr:cxnSp macro="">
      <xdr:nvCxnSpPr>
        <xdr:cNvPr id="245" name="直線コネクタ 244"/>
        <xdr:cNvCxnSpPr/>
      </xdr:nvCxnSpPr>
      <xdr:spPr>
        <a:xfrm>
          <a:off x="1130300" y="16508374"/>
          <a:ext cx="889000" cy="19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1118</xdr:rowOff>
    </xdr:from>
    <xdr:to>
      <xdr:col>3</xdr:col>
      <xdr:colOff>3175</xdr:colOff>
      <xdr:row>97</xdr:row>
      <xdr:rowOff>102718</xdr:rowOff>
    </xdr:to>
    <xdr:sp macro="" textlink="">
      <xdr:nvSpPr>
        <xdr:cNvPr id="246" name="フローチャート : 判断 245"/>
        <xdr:cNvSpPr/>
      </xdr:nvSpPr>
      <xdr:spPr>
        <a:xfrm>
          <a:off x="1968500" y="1663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119245</xdr:rowOff>
    </xdr:from>
    <xdr:ext cx="534377" cy="259045"/>
    <xdr:sp macro="" textlink="">
      <xdr:nvSpPr>
        <xdr:cNvPr id="247" name="テキスト ボックス 246"/>
        <xdr:cNvSpPr txBox="1"/>
      </xdr:nvSpPr>
      <xdr:spPr>
        <a:xfrm>
          <a:off x="1752111" y="1640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163761</xdr:rowOff>
    </xdr:from>
    <xdr:to>
      <xdr:col>1</xdr:col>
      <xdr:colOff>485775</xdr:colOff>
      <xdr:row>97</xdr:row>
      <xdr:rowOff>93911</xdr:rowOff>
    </xdr:to>
    <xdr:sp macro="" textlink="">
      <xdr:nvSpPr>
        <xdr:cNvPr id="248" name="フローチャート : 判断 247"/>
        <xdr:cNvSpPr/>
      </xdr:nvSpPr>
      <xdr:spPr>
        <a:xfrm>
          <a:off x="1079500" y="166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85038</xdr:rowOff>
    </xdr:from>
    <xdr:ext cx="534377" cy="259045"/>
    <xdr:sp macro="" textlink="">
      <xdr:nvSpPr>
        <xdr:cNvPr id="249" name="テキスト ボックス 248"/>
        <xdr:cNvSpPr txBox="1"/>
      </xdr:nvSpPr>
      <xdr:spPr>
        <a:xfrm>
          <a:off x="863111" y="1671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157459</xdr:rowOff>
    </xdr:from>
    <xdr:to>
      <xdr:col>6</xdr:col>
      <xdr:colOff>561975</xdr:colOff>
      <xdr:row>97</xdr:row>
      <xdr:rowOff>87609</xdr:rowOff>
    </xdr:to>
    <xdr:sp macro="" textlink="">
      <xdr:nvSpPr>
        <xdr:cNvPr id="255" name="円/楕円 254"/>
        <xdr:cNvSpPr/>
      </xdr:nvSpPr>
      <xdr:spPr>
        <a:xfrm>
          <a:off x="4584700" y="1661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135886</xdr:rowOff>
    </xdr:from>
    <xdr:ext cx="534377" cy="259045"/>
    <xdr:sp macro="" textlink="">
      <xdr:nvSpPr>
        <xdr:cNvPr id="256" name="衛生費該当値テキスト"/>
        <xdr:cNvSpPr txBox="1"/>
      </xdr:nvSpPr>
      <xdr:spPr>
        <a:xfrm>
          <a:off x="4686300" y="1659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37,202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110868</xdr:rowOff>
    </xdr:from>
    <xdr:to>
      <xdr:col>5</xdr:col>
      <xdr:colOff>409575</xdr:colOff>
      <xdr:row>97</xdr:row>
      <xdr:rowOff>41018</xdr:rowOff>
    </xdr:to>
    <xdr:sp macro="" textlink="">
      <xdr:nvSpPr>
        <xdr:cNvPr id="257" name="円/楕円 256"/>
        <xdr:cNvSpPr/>
      </xdr:nvSpPr>
      <xdr:spPr>
        <a:xfrm>
          <a:off x="3746500" y="1657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57545</xdr:rowOff>
    </xdr:from>
    <xdr:ext cx="534377" cy="259045"/>
    <xdr:sp macro="" textlink="">
      <xdr:nvSpPr>
        <xdr:cNvPr id="258" name="テキスト ボックス 257"/>
        <xdr:cNvSpPr txBox="1"/>
      </xdr:nvSpPr>
      <xdr:spPr>
        <a:xfrm>
          <a:off x="3530111" y="1634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41,482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37770</xdr:rowOff>
    </xdr:from>
    <xdr:to>
      <xdr:col>4</xdr:col>
      <xdr:colOff>206375</xdr:colOff>
      <xdr:row>97</xdr:row>
      <xdr:rowOff>139370</xdr:rowOff>
    </xdr:to>
    <xdr:sp macro="" textlink="">
      <xdr:nvSpPr>
        <xdr:cNvPr id="259" name="円/楕円 258"/>
        <xdr:cNvSpPr/>
      </xdr:nvSpPr>
      <xdr:spPr>
        <a:xfrm>
          <a:off x="2857500" y="1666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130497</xdr:rowOff>
    </xdr:from>
    <xdr:ext cx="534377" cy="259045"/>
    <xdr:sp macro="" textlink="">
      <xdr:nvSpPr>
        <xdr:cNvPr id="260" name="テキスト ボックス 259"/>
        <xdr:cNvSpPr txBox="1"/>
      </xdr:nvSpPr>
      <xdr:spPr>
        <a:xfrm>
          <a:off x="2641111" y="1676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32,447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25067</xdr:rowOff>
    </xdr:from>
    <xdr:to>
      <xdr:col>3</xdr:col>
      <xdr:colOff>3175</xdr:colOff>
      <xdr:row>97</xdr:row>
      <xdr:rowOff>126667</xdr:rowOff>
    </xdr:to>
    <xdr:sp macro="" textlink="">
      <xdr:nvSpPr>
        <xdr:cNvPr id="261" name="円/楕円 260"/>
        <xdr:cNvSpPr/>
      </xdr:nvSpPr>
      <xdr:spPr>
        <a:xfrm>
          <a:off x="1968500" y="1665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117794</xdr:rowOff>
    </xdr:from>
    <xdr:ext cx="534377" cy="259045"/>
    <xdr:sp macro="" textlink="">
      <xdr:nvSpPr>
        <xdr:cNvPr id="262" name="テキスト ボックス 261"/>
        <xdr:cNvSpPr txBox="1"/>
      </xdr:nvSpPr>
      <xdr:spPr>
        <a:xfrm>
          <a:off x="1752111" y="1674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33,614</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169824</xdr:rowOff>
    </xdr:from>
    <xdr:to>
      <xdr:col>1</xdr:col>
      <xdr:colOff>485775</xdr:colOff>
      <xdr:row>96</xdr:row>
      <xdr:rowOff>99974</xdr:rowOff>
    </xdr:to>
    <xdr:sp macro="" textlink="">
      <xdr:nvSpPr>
        <xdr:cNvPr id="263" name="円/楕円 262"/>
        <xdr:cNvSpPr/>
      </xdr:nvSpPr>
      <xdr:spPr>
        <a:xfrm>
          <a:off x="1079500" y="1645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116501</xdr:rowOff>
    </xdr:from>
    <xdr:ext cx="534377" cy="259045"/>
    <xdr:sp macro="" textlink="">
      <xdr:nvSpPr>
        <xdr:cNvPr id="264" name="テキスト ボックス 263"/>
        <xdr:cNvSpPr txBox="1"/>
      </xdr:nvSpPr>
      <xdr:spPr>
        <a:xfrm>
          <a:off x="863111" y="1623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51,816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121666</xdr:rowOff>
    </xdr:from>
    <xdr:to>
      <xdr:col>15</xdr:col>
      <xdr:colOff>180340</xdr:colOff>
      <xdr:row>39</xdr:row>
      <xdr:rowOff>44450</xdr:rowOff>
    </xdr:to>
    <xdr:cxnSp macro="">
      <xdr:nvCxnSpPr>
        <xdr:cNvPr id="288" name="直線コネクタ 287"/>
        <xdr:cNvCxnSpPr/>
      </xdr:nvCxnSpPr>
      <xdr:spPr>
        <a:xfrm flipV="1">
          <a:off x="10475595" y="5265166"/>
          <a:ext cx="1270" cy="1465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68343</xdr:rowOff>
    </xdr:from>
    <xdr:ext cx="534377" cy="259045"/>
    <xdr:sp macro="" textlink="">
      <xdr:nvSpPr>
        <xdr:cNvPr id="291" name="労働費最大値テキスト"/>
        <xdr:cNvSpPr txBox="1"/>
      </xdr:nvSpPr>
      <xdr:spPr>
        <a:xfrm>
          <a:off x="10528300" y="504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11,542</a:t>
          </a:r>
          <a:endParaRPr kumimoji="1" lang="ja-JP" altLang="en-US" sz="1000" b="1">
            <a:latin typeface="ＭＳ Ｐゴシック"/>
          </a:endParaRPr>
        </a:p>
      </xdr:txBody>
    </xdr:sp>
    <xdr:clientData/>
  </xdr:oneCellAnchor>
  <xdr:twoCellAnchor>
    <xdr:from>
      <xdr:col>15</xdr:col>
      <xdr:colOff>92075</xdr:colOff>
      <xdr:row>30</xdr:row>
      <xdr:rowOff>121666</xdr:rowOff>
    </xdr:from>
    <xdr:to>
      <xdr:col>15</xdr:col>
      <xdr:colOff>269875</xdr:colOff>
      <xdr:row>30</xdr:row>
      <xdr:rowOff>121666</xdr:rowOff>
    </xdr:to>
    <xdr:cxnSp macro="">
      <xdr:nvCxnSpPr>
        <xdr:cNvPr id="292" name="直線コネクタ 291"/>
        <xdr:cNvCxnSpPr/>
      </xdr:nvCxnSpPr>
      <xdr:spPr>
        <a:xfrm>
          <a:off x="10388600" y="526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25273</xdr:rowOff>
    </xdr:from>
    <xdr:to>
      <xdr:col>15</xdr:col>
      <xdr:colOff>180975</xdr:colOff>
      <xdr:row>39</xdr:row>
      <xdr:rowOff>41021</xdr:rowOff>
    </xdr:to>
    <xdr:cxnSp macro="">
      <xdr:nvCxnSpPr>
        <xdr:cNvPr id="293" name="直線コネクタ 292"/>
        <xdr:cNvCxnSpPr/>
      </xdr:nvCxnSpPr>
      <xdr:spPr>
        <a:xfrm>
          <a:off x="9639300" y="6711823"/>
          <a:ext cx="838200" cy="1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32021</xdr:rowOff>
    </xdr:from>
    <xdr:ext cx="469744" cy="259045"/>
    <xdr:sp macro="" textlink="">
      <xdr:nvSpPr>
        <xdr:cNvPr id="294" name="労働費平均値テキスト"/>
        <xdr:cNvSpPr txBox="1"/>
      </xdr:nvSpPr>
      <xdr:spPr>
        <a:xfrm>
          <a:off x="10528300" y="6375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9144</xdr:rowOff>
    </xdr:from>
    <xdr:to>
      <xdr:col>15</xdr:col>
      <xdr:colOff>231775</xdr:colOff>
      <xdr:row>38</xdr:row>
      <xdr:rowOff>110744</xdr:rowOff>
    </xdr:to>
    <xdr:sp macro="" textlink="">
      <xdr:nvSpPr>
        <xdr:cNvPr id="295" name="フローチャート : 判断 294"/>
        <xdr:cNvSpPr/>
      </xdr:nvSpPr>
      <xdr:spPr>
        <a:xfrm>
          <a:off x="10426700" y="652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150241</xdr:rowOff>
    </xdr:from>
    <xdr:to>
      <xdr:col>14</xdr:col>
      <xdr:colOff>28575</xdr:colOff>
      <xdr:row>39</xdr:row>
      <xdr:rowOff>25273</xdr:rowOff>
    </xdr:to>
    <xdr:cxnSp macro="">
      <xdr:nvCxnSpPr>
        <xdr:cNvPr id="296" name="直線コネクタ 295"/>
        <xdr:cNvCxnSpPr/>
      </xdr:nvCxnSpPr>
      <xdr:spPr>
        <a:xfrm>
          <a:off x="8750300" y="6665341"/>
          <a:ext cx="8890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7874</xdr:rowOff>
    </xdr:from>
    <xdr:to>
      <xdr:col>14</xdr:col>
      <xdr:colOff>79375</xdr:colOff>
      <xdr:row>38</xdr:row>
      <xdr:rowOff>109474</xdr:rowOff>
    </xdr:to>
    <xdr:sp macro="" textlink="">
      <xdr:nvSpPr>
        <xdr:cNvPr id="297" name="フローチャート : 判断 296"/>
        <xdr:cNvSpPr/>
      </xdr:nvSpPr>
      <xdr:spPr>
        <a:xfrm>
          <a:off x="9588500" y="65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126001</xdr:rowOff>
    </xdr:from>
    <xdr:ext cx="469744" cy="259045"/>
    <xdr:sp macro="" textlink="">
      <xdr:nvSpPr>
        <xdr:cNvPr id="298" name="テキスト ボックス 297"/>
        <xdr:cNvSpPr txBox="1"/>
      </xdr:nvSpPr>
      <xdr:spPr>
        <a:xfrm>
          <a:off x="9404427" y="629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129413</xdr:rowOff>
    </xdr:from>
    <xdr:to>
      <xdr:col>12</xdr:col>
      <xdr:colOff>511175</xdr:colOff>
      <xdr:row>38</xdr:row>
      <xdr:rowOff>150241</xdr:rowOff>
    </xdr:to>
    <xdr:cxnSp macro="">
      <xdr:nvCxnSpPr>
        <xdr:cNvPr id="299" name="直線コネクタ 298"/>
        <xdr:cNvCxnSpPr/>
      </xdr:nvCxnSpPr>
      <xdr:spPr>
        <a:xfrm>
          <a:off x="7861300" y="6644513"/>
          <a:ext cx="889000" cy="2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139319</xdr:rowOff>
    </xdr:from>
    <xdr:to>
      <xdr:col>12</xdr:col>
      <xdr:colOff>561975</xdr:colOff>
      <xdr:row>38</xdr:row>
      <xdr:rowOff>69469</xdr:rowOff>
    </xdr:to>
    <xdr:sp macro="" textlink="">
      <xdr:nvSpPr>
        <xdr:cNvPr id="300" name="フローチャート : 判断 299"/>
        <xdr:cNvSpPr/>
      </xdr:nvSpPr>
      <xdr:spPr>
        <a:xfrm>
          <a:off x="8699500" y="64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85996</xdr:rowOff>
    </xdr:from>
    <xdr:ext cx="469744" cy="259045"/>
    <xdr:sp macro="" textlink="">
      <xdr:nvSpPr>
        <xdr:cNvPr id="301" name="テキスト ボックス 300"/>
        <xdr:cNvSpPr txBox="1"/>
      </xdr:nvSpPr>
      <xdr:spPr>
        <a:xfrm>
          <a:off x="8515427" y="625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99441</xdr:rowOff>
    </xdr:from>
    <xdr:to>
      <xdr:col>11</xdr:col>
      <xdr:colOff>307975</xdr:colOff>
      <xdr:row>38</xdr:row>
      <xdr:rowOff>129413</xdr:rowOff>
    </xdr:to>
    <xdr:cxnSp macro="">
      <xdr:nvCxnSpPr>
        <xdr:cNvPr id="302" name="直線コネクタ 301"/>
        <xdr:cNvCxnSpPr/>
      </xdr:nvCxnSpPr>
      <xdr:spPr>
        <a:xfrm>
          <a:off x="6972300" y="6443091"/>
          <a:ext cx="889000" cy="20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96647</xdr:rowOff>
    </xdr:from>
    <xdr:to>
      <xdr:col>11</xdr:col>
      <xdr:colOff>358775</xdr:colOff>
      <xdr:row>38</xdr:row>
      <xdr:rowOff>26797</xdr:rowOff>
    </xdr:to>
    <xdr:sp macro="" textlink="">
      <xdr:nvSpPr>
        <xdr:cNvPr id="303" name="フローチャート : 判断 302"/>
        <xdr:cNvSpPr/>
      </xdr:nvSpPr>
      <xdr:spPr>
        <a:xfrm>
          <a:off x="7810500" y="644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43324</xdr:rowOff>
    </xdr:from>
    <xdr:ext cx="469744" cy="259045"/>
    <xdr:sp macro="" textlink="">
      <xdr:nvSpPr>
        <xdr:cNvPr id="304" name="テキスト ボックス 303"/>
        <xdr:cNvSpPr txBox="1"/>
      </xdr:nvSpPr>
      <xdr:spPr>
        <a:xfrm>
          <a:off x="7626427" y="621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144018</xdr:rowOff>
    </xdr:from>
    <xdr:to>
      <xdr:col>10</xdr:col>
      <xdr:colOff>155575</xdr:colOff>
      <xdr:row>37</xdr:row>
      <xdr:rowOff>74168</xdr:rowOff>
    </xdr:to>
    <xdr:sp macro="" textlink="">
      <xdr:nvSpPr>
        <xdr:cNvPr id="305" name="フローチャート : 判断 304"/>
        <xdr:cNvSpPr/>
      </xdr:nvSpPr>
      <xdr:spPr>
        <a:xfrm>
          <a:off x="6921500" y="631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90695</xdr:rowOff>
    </xdr:from>
    <xdr:ext cx="469744" cy="259045"/>
    <xdr:sp macro="" textlink="">
      <xdr:nvSpPr>
        <xdr:cNvPr id="306" name="テキスト ボックス 305"/>
        <xdr:cNvSpPr txBox="1"/>
      </xdr:nvSpPr>
      <xdr:spPr>
        <a:xfrm>
          <a:off x="6737427" y="609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161671</xdr:rowOff>
    </xdr:from>
    <xdr:to>
      <xdr:col>15</xdr:col>
      <xdr:colOff>231775</xdr:colOff>
      <xdr:row>39</xdr:row>
      <xdr:rowOff>91821</xdr:rowOff>
    </xdr:to>
    <xdr:sp macro="" textlink="">
      <xdr:nvSpPr>
        <xdr:cNvPr id="312" name="円/楕円 311"/>
        <xdr:cNvSpPr/>
      </xdr:nvSpPr>
      <xdr:spPr>
        <a:xfrm>
          <a:off x="10426700" y="667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76598</xdr:rowOff>
    </xdr:from>
    <xdr:ext cx="313932" cy="259045"/>
    <xdr:sp macro="" textlink="">
      <xdr:nvSpPr>
        <xdr:cNvPr id="313" name="労働費該当値テキスト"/>
        <xdr:cNvSpPr txBox="1"/>
      </xdr:nvSpPr>
      <xdr:spPr>
        <a:xfrm>
          <a:off x="10528300" y="6591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145923</xdr:rowOff>
    </xdr:from>
    <xdr:to>
      <xdr:col>14</xdr:col>
      <xdr:colOff>79375</xdr:colOff>
      <xdr:row>39</xdr:row>
      <xdr:rowOff>76073</xdr:rowOff>
    </xdr:to>
    <xdr:sp macro="" textlink="">
      <xdr:nvSpPr>
        <xdr:cNvPr id="314" name="円/楕円 313"/>
        <xdr:cNvSpPr/>
      </xdr:nvSpPr>
      <xdr:spPr>
        <a:xfrm>
          <a:off x="9588500" y="666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67200</xdr:rowOff>
    </xdr:from>
    <xdr:ext cx="378565" cy="259045"/>
    <xdr:sp macro="" textlink="">
      <xdr:nvSpPr>
        <xdr:cNvPr id="315" name="テキスト ボックス 314"/>
        <xdr:cNvSpPr txBox="1"/>
      </xdr:nvSpPr>
      <xdr:spPr>
        <a:xfrm>
          <a:off x="9450017" y="6753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99441</xdr:rowOff>
    </xdr:from>
    <xdr:to>
      <xdr:col>12</xdr:col>
      <xdr:colOff>561975</xdr:colOff>
      <xdr:row>39</xdr:row>
      <xdr:rowOff>29591</xdr:rowOff>
    </xdr:to>
    <xdr:sp macro="" textlink="">
      <xdr:nvSpPr>
        <xdr:cNvPr id="316" name="円/楕円 315"/>
        <xdr:cNvSpPr/>
      </xdr:nvSpPr>
      <xdr:spPr>
        <a:xfrm>
          <a:off x="8699500" y="661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20718</xdr:rowOff>
    </xdr:from>
    <xdr:ext cx="378565" cy="259045"/>
    <xdr:sp macro="" textlink="">
      <xdr:nvSpPr>
        <xdr:cNvPr id="317" name="テキスト ボックス 316"/>
        <xdr:cNvSpPr txBox="1"/>
      </xdr:nvSpPr>
      <xdr:spPr>
        <a:xfrm>
          <a:off x="8561017" y="6707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78613</xdr:rowOff>
    </xdr:from>
    <xdr:to>
      <xdr:col>11</xdr:col>
      <xdr:colOff>358775</xdr:colOff>
      <xdr:row>39</xdr:row>
      <xdr:rowOff>8763</xdr:rowOff>
    </xdr:to>
    <xdr:sp macro="" textlink="">
      <xdr:nvSpPr>
        <xdr:cNvPr id="318" name="円/楕円 317"/>
        <xdr:cNvSpPr/>
      </xdr:nvSpPr>
      <xdr:spPr>
        <a:xfrm>
          <a:off x="7810500" y="659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171340</xdr:rowOff>
    </xdr:from>
    <xdr:ext cx="378565" cy="259045"/>
    <xdr:sp macro="" textlink="">
      <xdr:nvSpPr>
        <xdr:cNvPr id="319" name="テキスト ボックス 318"/>
        <xdr:cNvSpPr txBox="1"/>
      </xdr:nvSpPr>
      <xdr:spPr>
        <a:xfrm>
          <a:off x="7672017" y="6686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48641</xdr:rowOff>
    </xdr:from>
    <xdr:to>
      <xdr:col>10</xdr:col>
      <xdr:colOff>155575</xdr:colOff>
      <xdr:row>37</xdr:row>
      <xdr:rowOff>150241</xdr:rowOff>
    </xdr:to>
    <xdr:sp macro="" textlink="">
      <xdr:nvSpPr>
        <xdr:cNvPr id="320" name="円/楕円 319"/>
        <xdr:cNvSpPr/>
      </xdr:nvSpPr>
      <xdr:spPr>
        <a:xfrm>
          <a:off x="6921500" y="639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141368</xdr:rowOff>
    </xdr:from>
    <xdr:ext cx="469744" cy="259045"/>
    <xdr:sp macro="" textlink="">
      <xdr:nvSpPr>
        <xdr:cNvPr id="321" name="テキスト ボックス 320"/>
        <xdr:cNvSpPr txBox="1"/>
      </xdr:nvSpPr>
      <xdr:spPr>
        <a:xfrm>
          <a:off x="6737427" y="648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115360</xdr:rowOff>
    </xdr:from>
    <xdr:to>
      <xdr:col>15</xdr:col>
      <xdr:colOff>180340</xdr:colOff>
      <xdr:row>59</xdr:row>
      <xdr:rowOff>98523</xdr:rowOff>
    </xdr:to>
    <xdr:cxnSp macro="">
      <xdr:nvCxnSpPr>
        <xdr:cNvPr id="347" name="直線コネクタ 346"/>
        <xdr:cNvCxnSpPr/>
      </xdr:nvCxnSpPr>
      <xdr:spPr>
        <a:xfrm flipV="1">
          <a:off x="10475595" y="8687860"/>
          <a:ext cx="1270" cy="1526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102350</xdr:rowOff>
    </xdr:from>
    <xdr:ext cx="378565" cy="259045"/>
    <xdr:sp macro="" textlink="">
      <xdr:nvSpPr>
        <xdr:cNvPr id="348" name="農林水産業費最小値テキスト"/>
        <xdr:cNvSpPr txBox="1"/>
      </xdr:nvSpPr>
      <xdr:spPr>
        <a:xfrm>
          <a:off x="10528300" y="10217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15</xdr:col>
      <xdr:colOff>92075</xdr:colOff>
      <xdr:row>59</xdr:row>
      <xdr:rowOff>98523</xdr:rowOff>
    </xdr:from>
    <xdr:to>
      <xdr:col>15</xdr:col>
      <xdr:colOff>269875</xdr:colOff>
      <xdr:row>59</xdr:row>
      <xdr:rowOff>98523</xdr:rowOff>
    </xdr:to>
    <xdr:cxnSp macro="">
      <xdr:nvCxnSpPr>
        <xdr:cNvPr id="349" name="直線コネクタ 348"/>
        <xdr:cNvCxnSpPr/>
      </xdr:nvCxnSpPr>
      <xdr:spPr>
        <a:xfrm>
          <a:off x="10388600" y="10214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62037</xdr:rowOff>
    </xdr:from>
    <xdr:ext cx="599010" cy="259045"/>
    <xdr:sp macro="" textlink="">
      <xdr:nvSpPr>
        <xdr:cNvPr id="350" name="農林水産業費最大値テキスト"/>
        <xdr:cNvSpPr txBox="1"/>
      </xdr:nvSpPr>
      <xdr:spPr>
        <a:xfrm>
          <a:off x="10528300" y="8463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467,453</a:t>
          </a:r>
          <a:endParaRPr kumimoji="1" lang="ja-JP" altLang="en-US" sz="1000" b="1">
            <a:latin typeface="ＭＳ Ｐゴシック"/>
          </a:endParaRPr>
        </a:p>
      </xdr:txBody>
    </xdr:sp>
    <xdr:clientData/>
  </xdr:oneCellAnchor>
  <xdr:twoCellAnchor>
    <xdr:from>
      <xdr:col>15</xdr:col>
      <xdr:colOff>92075</xdr:colOff>
      <xdr:row>50</xdr:row>
      <xdr:rowOff>115360</xdr:rowOff>
    </xdr:from>
    <xdr:to>
      <xdr:col>15</xdr:col>
      <xdr:colOff>269875</xdr:colOff>
      <xdr:row>50</xdr:row>
      <xdr:rowOff>115360</xdr:rowOff>
    </xdr:to>
    <xdr:cxnSp macro="">
      <xdr:nvCxnSpPr>
        <xdr:cNvPr id="351" name="直線コネクタ 350"/>
        <xdr:cNvCxnSpPr/>
      </xdr:nvCxnSpPr>
      <xdr:spPr>
        <a:xfrm>
          <a:off x="10388600" y="868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118489</xdr:rowOff>
    </xdr:from>
    <xdr:to>
      <xdr:col>15</xdr:col>
      <xdr:colOff>180975</xdr:colOff>
      <xdr:row>58</xdr:row>
      <xdr:rowOff>138909</xdr:rowOff>
    </xdr:to>
    <xdr:cxnSp macro="">
      <xdr:nvCxnSpPr>
        <xdr:cNvPr id="352" name="直線コネクタ 351"/>
        <xdr:cNvCxnSpPr/>
      </xdr:nvCxnSpPr>
      <xdr:spPr>
        <a:xfrm flipV="1">
          <a:off x="9639300" y="10062589"/>
          <a:ext cx="838200" cy="2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105225</xdr:rowOff>
    </xdr:from>
    <xdr:ext cx="534377" cy="259045"/>
    <xdr:sp macro="" textlink="">
      <xdr:nvSpPr>
        <xdr:cNvPr id="353" name="農林水産業費平均値テキスト"/>
        <xdr:cNvSpPr txBox="1"/>
      </xdr:nvSpPr>
      <xdr:spPr>
        <a:xfrm>
          <a:off x="10528300" y="10049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126798</xdr:rowOff>
    </xdr:from>
    <xdr:to>
      <xdr:col>15</xdr:col>
      <xdr:colOff>231775</xdr:colOff>
      <xdr:row>59</xdr:row>
      <xdr:rowOff>56948</xdr:rowOff>
    </xdr:to>
    <xdr:sp macro="" textlink="">
      <xdr:nvSpPr>
        <xdr:cNvPr id="354" name="フローチャート : 判断 353"/>
        <xdr:cNvSpPr/>
      </xdr:nvSpPr>
      <xdr:spPr>
        <a:xfrm>
          <a:off x="10426700" y="1007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121961</xdr:rowOff>
    </xdr:from>
    <xdr:to>
      <xdr:col>14</xdr:col>
      <xdr:colOff>28575</xdr:colOff>
      <xdr:row>58</xdr:row>
      <xdr:rowOff>138909</xdr:rowOff>
    </xdr:to>
    <xdr:cxnSp macro="">
      <xdr:nvCxnSpPr>
        <xdr:cNvPr id="355" name="直線コネクタ 354"/>
        <xdr:cNvCxnSpPr/>
      </xdr:nvCxnSpPr>
      <xdr:spPr>
        <a:xfrm>
          <a:off x="8750300" y="10066061"/>
          <a:ext cx="889000" cy="1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1339</xdr:rowOff>
    </xdr:from>
    <xdr:to>
      <xdr:col>14</xdr:col>
      <xdr:colOff>79375</xdr:colOff>
      <xdr:row>59</xdr:row>
      <xdr:rowOff>102939</xdr:rowOff>
    </xdr:to>
    <xdr:sp macro="" textlink="">
      <xdr:nvSpPr>
        <xdr:cNvPr id="356" name="フローチャート : 判断 355"/>
        <xdr:cNvSpPr/>
      </xdr:nvSpPr>
      <xdr:spPr>
        <a:xfrm>
          <a:off x="9588500" y="101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94066</xdr:rowOff>
    </xdr:from>
    <xdr:ext cx="534377" cy="259045"/>
    <xdr:sp macro="" textlink="">
      <xdr:nvSpPr>
        <xdr:cNvPr id="357" name="テキスト ボックス 356"/>
        <xdr:cNvSpPr txBox="1"/>
      </xdr:nvSpPr>
      <xdr:spPr>
        <a:xfrm>
          <a:off x="9372111" y="1020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121961</xdr:rowOff>
    </xdr:from>
    <xdr:to>
      <xdr:col>12</xdr:col>
      <xdr:colOff>511175</xdr:colOff>
      <xdr:row>58</xdr:row>
      <xdr:rowOff>132483</xdr:rowOff>
    </xdr:to>
    <xdr:cxnSp macro="">
      <xdr:nvCxnSpPr>
        <xdr:cNvPr id="358" name="直線コネクタ 357"/>
        <xdr:cNvCxnSpPr/>
      </xdr:nvCxnSpPr>
      <xdr:spPr>
        <a:xfrm flipV="1">
          <a:off x="7861300" y="10066061"/>
          <a:ext cx="889000" cy="10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2695</xdr:rowOff>
    </xdr:from>
    <xdr:to>
      <xdr:col>12</xdr:col>
      <xdr:colOff>561975</xdr:colOff>
      <xdr:row>59</xdr:row>
      <xdr:rowOff>104295</xdr:rowOff>
    </xdr:to>
    <xdr:sp macro="" textlink="">
      <xdr:nvSpPr>
        <xdr:cNvPr id="359" name="フローチャート : 判断 358"/>
        <xdr:cNvSpPr/>
      </xdr:nvSpPr>
      <xdr:spPr>
        <a:xfrm>
          <a:off x="8699500" y="1011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95422</xdr:rowOff>
    </xdr:from>
    <xdr:ext cx="534377" cy="259045"/>
    <xdr:sp macro="" textlink="">
      <xdr:nvSpPr>
        <xdr:cNvPr id="360" name="テキスト ボックス 359"/>
        <xdr:cNvSpPr txBox="1"/>
      </xdr:nvSpPr>
      <xdr:spPr>
        <a:xfrm>
          <a:off x="8483111" y="1021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123130</xdr:rowOff>
    </xdr:from>
    <xdr:to>
      <xdr:col>11</xdr:col>
      <xdr:colOff>307975</xdr:colOff>
      <xdr:row>58</xdr:row>
      <xdr:rowOff>132483</xdr:rowOff>
    </xdr:to>
    <xdr:cxnSp macro="">
      <xdr:nvCxnSpPr>
        <xdr:cNvPr id="361" name="直線コネクタ 360"/>
        <xdr:cNvCxnSpPr/>
      </xdr:nvCxnSpPr>
      <xdr:spPr>
        <a:xfrm>
          <a:off x="6972300" y="10067230"/>
          <a:ext cx="889000" cy="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7277</xdr:rowOff>
    </xdr:from>
    <xdr:to>
      <xdr:col>11</xdr:col>
      <xdr:colOff>358775</xdr:colOff>
      <xdr:row>59</xdr:row>
      <xdr:rowOff>108877</xdr:rowOff>
    </xdr:to>
    <xdr:sp macro="" textlink="">
      <xdr:nvSpPr>
        <xdr:cNvPr id="362" name="フローチャート : 判断 361"/>
        <xdr:cNvSpPr/>
      </xdr:nvSpPr>
      <xdr:spPr>
        <a:xfrm>
          <a:off x="7810500" y="1012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100004</xdr:rowOff>
    </xdr:from>
    <xdr:ext cx="534377" cy="259045"/>
    <xdr:sp macro="" textlink="">
      <xdr:nvSpPr>
        <xdr:cNvPr id="363" name="テキスト ボックス 362"/>
        <xdr:cNvSpPr txBox="1"/>
      </xdr:nvSpPr>
      <xdr:spPr>
        <a:xfrm>
          <a:off x="7594111" y="1021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7584</xdr:rowOff>
    </xdr:from>
    <xdr:to>
      <xdr:col>10</xdr:col>
      <xdr:colOff>155575</xdr:colOff>
      <xdr:row>59</xdr:row>
      <xdr:rowOff>109184</xdr:rowOff>
    </xdr:to>
    <xdr:sp macro="" textlink="">
      <xdr:nvSpPr>
        <xdr:cNvPr id="364" name="フローチャート : 判断 363"/>
        <xdr:cNvSpPr/>
      </xdr:nvSpPr>
      <xdr:spPr>
        <a:xfrm>
          <a:off x="6921500" y="1012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100311</xdr:rowOff>
    </xdr:from>
    <xdr:ext cx="534377" cy="259045"/>
    <xdr:sp macro="" textlink="">
      <xdr:nvSpPr>
        <xdr:cNvPr id="365" name="テキスト ボックス 364"/>
        <xdr:cNvSpPr txBox="1"/>
      </xdr:nvSpPr>
      <xdr:spPr>
        <a:xfrm>
          <a:off x="6705111" y="1021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67689</xdr:rowOff>
    </xdr:from>
    <xdr:to>
      <xdr:col>15</xdr:col>
      <xdr:colOff>231775</xdr:colOff>
      <xdr:row>58</xdr:row>
      <xdr:rowOff>169289</xdr:rowOff>
    </xdr:to>
    <xdr:sp macro="" textlink="">
      <xdr:nvSpPr>
        <xdr:cNvPr id="371" name="円/楕円 370"/>
        <xdr:cNvSpPr/>
      </xdr:nvSpPr>
      <xdr:spPr>
        <a:xfrm>
          <a:off x="10426700" y="1001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90566</xdr:rowOff>
    </xdr:from>
    <xdr:ext cx="534377" cy="259045"/>
    <xdr:sp macro="" textlink="">
      <xdr:nvSpPr>
        <xdr:cNvPr id="372" name="農林水産業費該当値テキスト"/>
        <xdr:cNvSpPr txBox="1"/>
      </xdr:nvSpPr>
      <xdr:spPr>
        <a:xfrm>
          <a:off x="10528300" y="986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46,495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88109</xdr:rowOff>
    </xdr:from>
    <xdr:to>
      <xdr:col>14</xdr:col>
      <xdr:colOff>79375</xdr:colOff>
      <xdr:row>59</xdr:row>
      <xdr:rowOff>18259</xdr:rowOff>
    </xdr:to>
    <xdr:sp macro="" textlink="">
      <xdr:nvSpPr>
        <xdr:cNvPr id="373" name="円/楕円 372"/>
        <xdr:cNvSpPr/>
      </xdr:nvSpPr>
      <xdr:spPr>
        <a:xfrm>
          <a:off x="9588500" y="1003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34786</xdr:rowOff>
    </xdr:from>
    <xdr:ext cx="534377" cy="259045"/>
    <xdr:sp macro="" textlink="">
      <xdr:nvSpPr>
        <xdr:cNvPr id="374" name="テキスト ボックス 373"/>
        <xdr:cNvSpPr txBox="1"/>
      </xdr:nvSpPr>
      <xdr:spPr>
        <a:xfrm>
          <a:off x="9372111" y="980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40,242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71161</xdr:rowOff>
    </xdr:from>
    <xdr:to>
      <xdr:col>12</xdr:col>
      <xdr:colOff>561975</xdr:colOff>
      <xdr:row>59</xdr:row>
      <xdr:rowOff>1311</xdr:rowOff>
    </xdr:to>
    <xdr:sp macro="" textlink="">
      <xdr:nvSpPr>
        <xdr:cNvPr id="375" name="円/楕円 374"/>
        <xdr:cNvSpPr/>
      </xdr:nvSpPr>
      <xdr:spPr>
        <a:xfrm>
          <a:off x="8699500" y="1001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17838</xdr:rowOff>
    </xdr:from>
    <xdr:ext cx="534377" cy="259045"/>
    <xdr:sp macro="" textlink="">
      <xdr:nvSpPr>
        <xdr:cNvPr id="376" name="テキスト ボックス 375"/>
        <xdr:cNvSpPr txBox="1"/>
      </xdr:nvSpPr>
      <xdr:spPr>
        <a:xfrm>
          <a:off x="8483111" y="979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45,432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81683</xdr:rowOff>
    </xdr:from>
    <xdr:to>
      <xdr:col>11</xdr:col>
      <xdr:colOff>358775</xdr:colOff>
      <xdr:row>59</xdr:row>
      <xdr:rowOff>11833</xdr:rowOff>
    </xdr:to>
    <xdr:sp macro="" textlink="">
      <xdr:nvSpPr>
        <xdr:cNvPr id="377" name="円/楕円 376"/>
        <xdr:cNvSpPr/>
      </xdr:nvSpPr>
      <xdr:spPr>
        <a:xfrm>
          <a:off x="7810500" y="1002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28360</xdr:rowOff>
    </xdr:from>
    <xdr:ext cx="534377" cy="259045"/>
    <xdr:sp macro="" textlink="">
      <xdr:nvSpPr>
        <xdr:cNvPr id="378" name="テキスト ボックス 377"/>
        <xdr:cNvSpPr txBox="1"/>
      </xdr:nvSpPr>
      <xdr:spPr>
        <a:xfrm>
          <a:off x="7594111" y="980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42,210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72330</xdr:rowOff>
    </xdr:from>
    <xdr:to>
      <xdr:col>10</xdr:col>
      <xdr:colOff>155575</xdr:colOff>
      <xdr:row>59</xdr:row>
      <xdr:rowOff>2480</xdr:rowOff>
    </xdr:to>
    <xdr:sp macro="" textlink="">
      <xdr:nvSpPr>
        <xdr:cNvPr id="379" name="円/楕円 378"/>
        <xdr:cNvSpPr/>
      </xdr:nvSpPr>
      <xdr:spPr>
        <a:xfrm>
          <a:off x="6921500" y="1001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19007</xdr:rowOff>
    </xdr:from>
    <xdr:ext cx="534377" cy="259045"/>
    <xdr:sp macro="" textlink="">
      <xdr:nvSpPr>
        <xdr:cNvPr id="380" name="テキスト ボックス 379"/>
        <xdr:cNvSpPr txBox="1"/>
      </xdr:nvSpPr>
      <xdr:spPr>
        <a:xfrm>
          <a:off x="6705111" y="979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45,074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2" name="テキスト ボックス 401"/>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114227</xdr:rowOff>
    </xdr:from>
    <xdr:to>
      <xdr:col>15</xdr:col>
      <xdr:colOff>180340</xdr:colOff>
      <xdr:row>79</xdr:row>
      <xdr:rowOff>25595</xdr:rowOff>
    </xdr:to>
    <xdr:cxnSp macro="">
      <xdr:nvCxnSpPr>
        <xdr:cNvPr id="406" name="直線コネクタ 405"/>
        <xdr:cNvCxnSpPr/>
      </xdr:nvCxnSpPr>
      <xdr:spPr>
        <a:xfrm flipV="1">
          <a:off x="10475595" y="11944277"/>
          <a:ext cx="1270" cy="162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29422</xdr:rowOff>
    </xdr:from>
    <xdr:ext cx="469744" cy="259045"/>
    <xdr:sp macro="" textlink="">
      <xdr:nvSpPr>
        <xdr:cNvPr id="407" name="商工費最小値テキスト"/>
        <xdr:cNvSpPr txBox="1"/>
      </xdr:nvSpPr>
      <xdr:spPr>
        <a:xfrm>
          <a:off x="10528300" y="1357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2,244</a:t>
          </a:r>
          <a:endParaRPr kumimoji="1" lang="ja-JP" altLang="en-US" sz="1000" b="1">
            <a:latin typeface="ＭＳ Ｐゴシック"/>
          </a:endParaRPr>
        </a:p>
      </xdr:txBody>
    </xdr:sp>
    <xdr:clientData/>
  </xdr:oneCellAnchor>
  <xdr:twoCellAnchor>
    <xdr:from>
      <xdr:col>15</xdr:col>
      <xdr:colOff>92075</xdr:colOff>
      <xdr:row>79</xdr:row>
      <xdr:rowOff>25595</xdr:rowOff>
    </xdr:from>
    <xdr:to>
      <xdr:col>15</xdr:col>
      <xdr:colOff>269875</xdr:colOff>
      <xdr:row>79</xdr:row>
      <xdr:rowOff>25595</xdr:rowOff>
    </xdr:to>
    <xdr:cxnSp macro="">
      <xdr:nvCxnSpPr>
        <xdr:cNvPr id="408" name="直線コネクタ 407"/>
        <xdr:cNvCxnSpPr/>
      </xdr:nvCxnSpPr>
      <xdr:spPr>
        <a:xfrm>
          <a:off x="10388600" y="1357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60904</xdr:rowOff>
    </xdr:from>
    <xdr:ext cx="534377" cy="259045"/>
    <xdr:sp macro="" textlink="">
      <xdr:nvSpPr>
        <xdr:cNvPr id="409" name="商工費最大値テキスト"/>
        <xdr:cNvSpPr txBox="1"/>
      </xdr:nvSpPr>
      <xdr:spPr>
        <a:xfrm>
          <a:off x="10528300" y="1171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52,030</a:t>
          </a:r>
          <a:endParaRPr kumimoji="1" lang="ja-JP" altLang="en-US" sz="1000" b="1">
            <a:latin typeface="ＭＳ Ｐゴシック"/>
          </a:endParaRPr>
        </a:p>
      </xdr:txBody>
    </xdr:sp>
    <xdr:clientData/>
  </xdr:oneCellAnchor>
  <xdr:twoCellAnchor>
    <xdr:from>
      <xdr:col>15</xdr:col>
      <xdr:colOff>92075</xdr:colOff>
      <xdr:row>69</xdr:row>
      <xdr:rowOff>114227</xdr:rowOff>
    </xdr:from>
    <xdr:to>
      <xdr:col>15</xdr:col>
      <xdr:colOff>269875</xdr:colOff>
      <xdr:row>69</xdr:row>
      <xdr:rowOff>114227</xdr:rowOff>
    </xdr:to>
    <xdr:cxnSp macro="">
      <xdr:nvCxnSpPr>
        <xdr:cNvPr id="410" name="直線コネクタ 409"/>
        <xdr:cNvCxnSpPr/>
      </xdr:nvCxnSpPr>
      <xdr:spPr>
        <a:xfrm>
          <a:off x="10388600" y="11944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125395</xdr:rowOff>
    </xdr:from>
    <xdr:to>
      <xdr:col>15</xdr:col>
      <xdr:colOff>180975</xdr:colOff>
      <xdr:row>78</xdr:row>
      <xdr:rowOff>67920</xdr:rowOff>
    </xdr:to>
    <xdr:cxnSp macro="">
      <xdr:nvCxnSpPr>
        <xdr:cNvPr id="411" name="直線コネクタ 410"/>
        <xdr:cNvCxnSpPr/>
      </xdr:nvCxnSpPr>
      <xdr:spPr>
        <a:xfrm flipV="1">
          <a:off x="9639300" y="13327045"/>
          <a:ext cx="838200" cy="11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135715</xdr:rowOff>
    </xdr:from>
    <xdr:ext cx="534377" cy="259045"/>
    <xdr:sp macro="" textlink="">
      <xdr:nvSpPr>
        <xdr:cNvPr id="412" name="商工費平均値テキスト"/>
        <xdr:cNvSpPr txBox="1"/>
      </xdr:nvSpPr>
      <xdr:spPr>
        <a:xfrm>
          <a:off x="10528300" y="12994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112838</xdr:rowOff>
    </xdr:from>
    <xdr:to>
      <xdr:col>15</xdr:col>
      <xdr:colOff>231775</xdr:colOff>
      <xdr:row>77</xdr:row>
      <xdr:rowOff>42988</xdr:rowOff>
    </xdr:to>
    <xdr:sp macro="" textlink="">
      <xdr:nvSpPr>
        <xdr:cNvPr id="413" name="フローチャート : 判断 412"/>
        <xdr:cNvSpPr/>
      </xdr:nvSpPr>
      <xdr:spPr>
        <a:xfrm>
          <a:off x="104267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57241</xdr:rowOff>
    </xdr:from>
    <xdr:to>
      <xdr:col>14</xdr:col>
      <xdr:colOff>28575</xdr:colOff>
      <xdr:row>78</xdr:row>
      <xdr:rowOff>67920</xdr:rowOff>
    </xdr:to>
    <xdr:cxnSp macro="">
      <xdr:nvCxnSpPr>
        <xdr:cNvPr id="414" name="直線コネクタ 413"/>
        <xdr:cNvCxnSpPr/>
      </xdr:nvCxnSpPr>
      <xdr:spPr>
        <a:xfrm>
          <a:off x="8750300" y="13430341"/>
          <a:ext cx="889000" cy="1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95986</xdr:rowOff>
    </xdr:from>
    <xdr:to>
      <xdr:col>14</xdr:col>
      <xdr:colOff>79375</xdr:colOff>
      <xdr:row>78</xdr:row>
      <xdr:rowOff>26136</xdr:rowOff>
    </xdr:to>
    <xdr:sp macro="" textlink="">
      <xdr:nvSpPr>
        <xdr:cNvPr id="415" name="フローチャート : 判断 414"/>
        <xdr:cNvSpPr/>
      </xdr:nvSpPr>
      <xdr:spPr>
        <a:xfrm>
          <a:off x="9588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42663</xdr:rowOff>
    </xdr:from>
    <xdr:ext cx="469744" cy="259045"/>
    <xdr:sp macro="" textlink="">
      <xdr:nvSpPr>
        <xdr:cNvPr id="416" name="テキスト ボックス 415"/>
        <xdr:cNvSpPr txBox="1"/>
      </xdr:nvSpPr>
      <xdr:spPr>
        <a:xfrm>
          <a:off x="9404427" y="130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8713</xdr:rowOff>
    </xdr:from>
    <xdr:to>
      <xdr:col>12</xdr:col>
      <xdr:colOff>511175</xdr:colOff>
      <xdr:row>78</xdr:row>
      <xdr:rowOff>57241</xdr:rowOff>
    </xdr:to>
    <xdr:cxnSp macro="">
      <xdr:nvCxnSpPr>
        <xdr:cNvPr id="417" name="直線コネクタ 416"/>
        <xdr:cNvCxnSpPr/>
      </xdr:nvCxnSpPr>
      <xdr:spPr>
        <a:xfrm>
          <a:off x="7861300" y="13038913"/>
          <a:ext cx="889000" cy="39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109376</xdr:rowOff>
    </xdr:from>
    <xdr:to>
      <xdr:col>12</xdr:col>
      <xdr:colOff>561975</xdr:colOff>
      <xdr:row>78</xdr:row>
      <xdr:rowOff>39526</xdr:rowOff>
    </xdr:to>
    <xdr:sp macro="" textlink="">
      <xdr:nvSpPr>
        <xdr:cNvPr id="418" name="フローチャート : 判断 417"/>
        <xdr:cNvSpPr/>
      </xdr:nvSpPr>
      <xdr:spPr>
        <a:xfrm>
          <a:off x="8699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56053</xdr:rowOff>
    </xdr:from>
    <xdr:ext cx="469744" cy="259045"/>
    <xdr:sp macro="" textlink="">
      <xdr:nvSpPr>
        <xdr:cNvPr id="419" name="テキスト ボックス 418"/>
        <xdr:cNvSpPr txBox="1"/>
      </xdr:nvSpPr>
      <xdr:spPr>
        <a:xfrm>
          <a:off x="8515427" y="1308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8713</xdr:rowOff>
    </xdr:from>
    <xdr:to>
      <xdr:col>11</xdr:col>
      <xdr:colOff>307975</xdr:colOff>
      <xdr:row>76</xdr:row>
      <xdr:rowOff>158674</xdr:rowOff>
    </xdr:to>
    <xdr:cxnSp macro="">
      <xdr:nvCxnSpPr>
        <xdr:cNvPr id="420" name="直線コネクタ 419"/>
        <xdr:cNvCxnSpPr/>
      </xdr:nvCxnSpPr>
      <xdr:spPr>
        <a:xfrm flipV="1">
          <a:off x="6972300" y="13038913"/>
          <a:ext cx="889000" cy="14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122864</xdr:rowOff>
    </xdr:from>
    <xdr:to>
      <xdr:col>11</xdr:col>
      <xdr:colOff>358775</xdr:colOff>
      <xdr:row>78</xdr:row>
      <xdr:rowOff>53014</xdr:rowOff>
    </xdr:to>
    <xdr:sp macro="" textlink="">
      <xdr:nvSpPr>
        <xdr:cNvPr id="421" name="フローチャート : 判断 420"/>
        <xdr:cNvSpPr/>
      </xdr:nvSpPr>
      <xdr:spPr>
        <a:xfrm>
          <a:off x="7810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44141</xdr:rowOff>
    </xdr:from>
    <xdr:ext cx="469744" cy="259045"/>
    <xdr:sp macro="" textlink="">
      <xdr:nvSpPr>
        <xdr:cNvPr id="422" name="テキスト ボックス 421"/>
        <xdr:cNvSpPr txBox="1"/>
      </xdr:nvSpPr>
      <xdr:spPr>
        <a:xfrm>
          <a:off x="7626427" y="1341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113164</xdr:rowOff>
    </xdr:from>
    <xdr:to>
      <xdr:col>10</xdr:col>
      <xdr:colOff>155575</xdr:colOff>
      <xdr:row>78</xdr:row>
      <xdr:rowOff>43314</xdr:rowOff>
    </xdr:to>
    <xdr:sp macro="" textlink="">
      <xdr:nvSpPr>
        <xdr:cNvPr id="423" name="フローチャート : 判断 422"/>
        <xdr:cNvSpPr/>
      </xdr:nvSpPr>
      <xdr:spPr>
        <a:xfrm>
          <a:off x="6921500" y="1331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34441</xdr:rowOff>
    </xdr:from>
    <xdr:ext cx="469744" cy="259045"/>
    <xdr:sp macro="" textlink="">
      <xdr:nvSpPr>
        <xdr:cNvPr id="424" name="テキスト ボックス 423"/>
        <xdr:cNvSpPr txBox="1"/>
      </xdr:nvSpPr>
      <xdr:spPr>
        <a:xfrm>
          <a:off x="6737427" y="1340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74595</xdr:rowOff>
    </xdr:from>
    <xdr:to>
      <xdr:col>15</xdr:col>
      <xdr:colOff>231775</xdr:colOff>
      <xdr:row>78</xdr:row>
      <xdr:rowOff>4745</xdr:rowOff>
    </xdr:to>
    <xdr:sp macro="" textlink="">
      <xdr:nvSpPr>
        <xdr:cNvPr id="430" name="円/楕円 429"/>
        <xdr:cNvSpPr/>
      </xdr:nvSpPr>
      <xdr:spPr>
        <a:xfrm>
          <a:off x="10426700" y="1327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53022</xdr:rowOff>
    </xdr:from>
    <xdr:ext cx="469744" cy="259045"/>
    <xdr:sp macro="" textlink="">
      <xdr:nvSpPr>
        <xdr:cNvPr id="431" name="商工費該当値テキスト"/>
        <xdr:cNvSpPr txBox="1"/>
      </xdr:nvSpPr>
      <xdr:spPr>
        <a:xfrm>
          <a:off x="10528300" y="1325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9,688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17120</xdr:rowOff>
    </xdr:from>
    <xdr:to>
      <xdr:col>14</xdr:col>
      <xdr:colOff>79375</xdr:colOff>
      <xdr:row>78</xdr:row>
      <xdr:rowOff>118720</xdr:rowOff>
    </xdr:to>
    <xdr:sp macro="" textlink="">
      <xdr:nvSpPr>
        <xdr:cNvPr id="432" name="円/楕円 431"/>
        <xdr:cNvSpPr/>
      </xdr:nvSpPr>
      <xdr:spPr>
        <a:xfrm>
          <a:off x="9588500" y="133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109847</xdr:rowOff>
    </xdr:from>
    <xdr:ext cx="469744" cy="259045"/>
    <xdr:sp macro="" textlink="">
      <xdr:nvSpPr>
        <xdr:cNvPr id="433" name="テキスト ボックス 432"/>
        <xdr:cNvSpPr txBox="1"/>
      </xdr:nvSpPr>
      <xdr:spPr>
        <a:xfrm>
          <a:off x="9404427" y="1348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6441</xdr:rowOff>
    </xdr:from>
    <xdr:to>
      <xdr:col>12</xdr:col>
      <xdr:colOff>561975</xdr:colOff>
      <xdr:row>78</xdr:row>
      <xdr:rowOff>108041</xdr:rowOff>
    </xdr:to>
    <xdr:sp macro="" textlink="">
      <xdr:nvSpPr>
        <xdr:cNvPr id="434" name="円/楕円 433"/>
        <xdr:cNvSpPr/>
      </xdr:nvSpPr>
      <xdr:spPr>
        <a:xfrm>
          <a:off x="8699500" y="1337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99168</xdr:rowOff>
    </xdr:from>
    <xdr:ext cx="469744" cy="259045"/>
    <xdr:sp macro="" textlink="">
      <xdr:nvSpPr>
        <xdr:cNvPr id="435" name="テキスト ボックス 434"/>
        <xdr:cNvSpPr txBox="1"/>
      </xdr:nvSpPr>
      <xdr:spPr>
        <a:xfrm>
          <a:off x="8515427" y="1347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6,525</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129362</xdr:rowOff>
    </xdr:from>
    <xdr:to>
      <xdr:col>11</xdr:col>
      <xdr:colOff>358775</xdr:colOff>
      <xdr:row>76</xdr:row>
      <xdr:rowOff>59513</xdr:rowOff>
    </xdr:to>
    <xdr:sp macro="" textlink="">
      <xdr:nvSpPr>
        <xdr:cNvPr id="436" name="円/楕円 435"/>
        <xdr:cNvSpPr/>
      </xdr:nvSpPr>
      <xdr:spPr>
        <a:xfrm>
          <a:off x="7810500" y="129881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76039</xdr:rowOff>
    </xdr:from>
    <xdr:ext cx="534377" cy="259045"/>
    <xdr:sp macro="" textlink="">
      <xdr:nvSpPr>
        <xdr:cNvPr id="437" name="テキスト ボックス 436"/>
        <xdr:cNvSpPr txBox="1"/>
      </xdr:nvSpPr>
      <xdr:spPr>
        <a:xfrm>
          <a:off x="7594111" y="1276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18,511</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107874</xdr:rowOff>
    </xdr:from>
    <xdr:to>
      <xdr:col>10</xdr:col>
      <xdr:colOff>155575</xdr:colOff>
      <xdr:row>77</xdr:row>
      <xdr:rowOff>38024</xdr:rowOff>
    </xdr:to>
    <xdr:sp macro="" textlink="">
      <xdr:nvSpPr>
        <xdr:cNvPr id="438" name="円/楕円 437"/>
        <xdr:cNvSpPr/>
      </xdr:nvSpPr>
      <xdr:spPr>
        <a:xfrm>
          <a:off x="6921500" y="1313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54551</xdr:rowOff>
    </xdr:from>
    <xdr:ext cx="534377" cy="259045"/>
    <xdr:sp macro="" textlink="">
      <xdr:nvSpPr>
        <xdr:cNvPr id="439" name="テキスト ボックス 438"/>
        <xdr:cNvSpPr txBox="1"/>
      </xdr:nvSpPr>
      <xdr:spPr>
        <a:xfrm>
          <a:off x="6705111" y="12913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13,919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3" name="テキスト ボックス 45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1" name="テキスト ボックス 46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100781</xdr:rowOff>
    </xdr:from>
    <xdr:to>
      <xdr:col>15</xdr:col>
      <xdr:colOff>180340</xdr:colOff>
      <xdr:row>99</xdr:row>
      <xdr:rowOff>19597</xdr:rowOff>
    </xdr:to>
    <xdr:cxnSp macro="">
      <xdr:nvCxnSpPr>
        <xdr:cNvPr id="463" name="直線コネクタ 462"/>
        <xdr:cNvCxnSpPr/>
      </xdr:nvCxnSpPr>
      <xdr:spPr>
        <a:xfrm flipV="1">
          <a:off x="10475595" y="15531281"/>
          <a:ext cx="1270" cy="1461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23424</xdr:rowOff>
    </xdr:from>
    <xdr:ext cx="534377" cy="259045"/>
    <xdr:sp macro="" textlink="">
      <xdr:nvSpPr>
        <xdr:cNvPr id="464" name="土木費最小値テキスト"/>
        <xdr:cNvSpPr txBox="1"/>
      </xdr:nvSpPr>
      <xdr:spPr>
        <a:xfrm>
          <a:off x="10528300" y="1699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13,046</a:t>
          </a:r>
          <a:endParaRPr kumimoji="1" lang="ja-JP" altLang="en-US" sz="1000" b="1">
            <a:latin typeface="ＭＳ Ｐゴシック"/>
          </a:endParaRPr>
        </a:p>
      </xdr:txBody>
    </xdr:sp>
    <xdr:clientData/>
  </xdr:oneCellAnchor>
  <xdr:twoCellAnchor>
    <xdr:from>
      <xdr:col>15</xdr:col>
      <xdr:colOff>92075</xdr:colOff>
      <xdr:row>99</xdr:row>
      <xdr:rowOff>19597</xdr:rowOff>
    </xdr:from>
    <xdr:to>
      <xdr:col>15</xdr:col>
      <xdr:colOff>269875</xdr:colOff>
      <xdr:row>99</xdr:row>
      <xdr:rowOff>19597</xdr:rowOff>
    </xdr:to>
    <xdr:cxnSp macro="">
      <xdr:nvCxnSpPr>
        <xdr:cNvPr id="465" name="直線コネクタ 464"/>
        <xdr:cNvCxnSpPr/>
      </xdr:nvCxnSpPr>
      <xdr:spPr>
        <a:xfrm>
          <a:off x="10388600" y="1699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47458</xdr:rowOff>
    </xdr:from>
    <xdr:ext cx="599010" cy="259045"/>
    <xdr:sp macro="" textlink="">
      <xdr:nvSpPr>
        <xdr:cNvPr id="466" name="土木費最大値テキスト"/>
        <xdr:cNvSpPr txBox="1"/>
      </xdr:nvSpPr>
      <xdr:spPr>
        <a:xfrm>
          <a:off x="10528300" y="1530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780,430</a:t>
          </a:r>
          <a:endParaRPr kumimoji="1" lang="ja-JP" altLang="en-US" sz="1000" b="1">
            <a:latin typeface="ＭＳ Ｐゴシック"/>
          </a:endParaRPr>
        </a:p>
      </xdr:txBody>
    </xdr:sp>
    <xdr:clientData/>
  </xdr:oneCellAnchor>
  <xdr:twoCellAnchor>
    <xdr:from>
      <xdr:col>15</xdr:col>
      <xdr:colOff>92075</xdr:colOff>
      <xdr:row>90</xdr:row>
      <xdr:rowOff>100781</xdr:rowOff>
    </xdr:from>
    <xdr:to>
      <xdr:col>15</xdr:col>
      <xdr:colOff>269875</xdr:colOff>
      <xdr:row>90</xdr:row>
      <xdr:rowOff>100781</xdr:rowOff>
    </xdr:to>
    <xdr:cxnSp macro="">
      <xdr:nvCxnSpPr>
        <xdr:cNvPr id="467" name="直線コネクタ 466"/>
        <xdr:cNvCxnSpPr/>
      </xdr:nvCxnSpPr>
      <xdr:spPr>
        <a:xfrm>
          <a:off x="10388600" y="155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156769</xdr:rowOff>
    </xdr:from>
    <xdr:to>
      <xdr:col>15</xdr:col>
      <xdr:colOff>180975</xdr:colOff>
      <xdr:row>98</xdr:row>
      <xdr:rowOff>158006</xdr:rowOff>
    </xdr:to>
    <xdr:cxnSp macro="">
      <xdr:nvCxnSpPr>
        <xdr:cNvPr id="468" name="直線コネクタ 467"/>
        <xdr:cNvCxnSpPr/>
      </xdr:nvCxnSpPr>
      <xdr:spPr>
        <a:xfrm flipV="1">
          <a:off x="9639300" y="16958869"/>
          <a:ext cx="838200" cy="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70418</xdr:rowOff>
    </xdr:from>
    <xdr:ext cx="534377" cy="259045"/>
    <xdr:sp macro="" textlink="">
      <xdr:nvSpPr>
        <xdr:cNvPr id="469" name="土木費平均値テキスト"/>
        <xdr:cNvSpPr txBox="1"/>
      </xdr:nvSpPr>
      <xdr:spPr>
        <a:xfrm>
          <a:off x="10528300" y="16701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47541</xdr:rowOff>
    </xdr:from>
    <xdr:to>
      <xdr:col>15</xdr:col>
      <xdr:colOff>231775</xdr:colOff>
      <xdr:row>98</xdr:row>
      <xdr:rowOff>149141</xdr:rowOff>
    </xdr:to>
    <xdr:sp macro="" textlink="">
      <xdr:nvSpPr>
        <xdr:cNvPr id="470" name="フローチャート : 判断 469"/>
        <xdr:cNvSpPr/>
      </xdr:nvSpPr>
      <xdr:spPr>
        <a:xfrm>
          <a:off x="10426700" y="1684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152595</xdr:rowOff>
    </xdr:from>
    <xdr:to>
      <xdr:col>14</xdr:col>
      <xdr:colOff>28575</xdr:colOff>
      <xdr:row>98</xdr:row>
      <xdr:rowOff>158006</xdr:rowOff>
    </xdr:to>
    <xdr:cxnSp macro="">
      <xdr:nvCxnSpPr>
        <xdr:cNvPr id="471" name="直線コネクタ 470"/>
        <xdr:cNvCxnSpPr/>
      </xdr:nvCxnSpPr>
      <xdr:spPr>
        <a:xfrm>
          <a:off x="8750300" y="16954695"/>
          <a:ext cx="889000" cy="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75595</xdr:rowOff>
    </xdr:from>
    <xdr:to>
      <xdr:col>14</xdr:col>
      <xdr:colOff>79375</xdr:colOff>
      <xdr:row>99</xdr:row>
      <xdr:rowOff>5745</xdr:rowOff>
    </xdr:to>
    <xdr:sp macro="" textlink="">
      <xdr:nvSpPr>
        <xdr:cNvPr id="472" name="フローチャート : 判断 471"/>
        <xdr:cNvSpPr/>
      </xdr:nvSpPr>
      <xdr:spPr>
        <a:xfrm>
          <a:off x="9588500" y="168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22272</xdr:rowOff>
    </xdr:from>
    <xdr:ext cx="534377" cy="259045"/>
    <xdr:sp macro="" textlink="">
      <xdr:nvSpPr>
        <xdr:cNvPr id="473" name="テキスト ボックス 472"/>
        <xdr:cNvSpPr txBox="1"/>
      </xdr:nvSpPr>
      <xdr:spPr>
        <a:xfrm>
          <a:off x="9372111" y="1665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152595</xdr:rowOff>
    </xdr:from>
    <xdr:to>
      <xdr:col>12</xdr:col>
      <xdr:colOff>511175</xdr:colOff>
      <xdr:row>98</xdr:row>
      <xdr:rowOff>160088</xdr:rowOff>
    </xdr:to>
    <xdr:cxnSp macro="">
      <xdr:nvCxnSpPr>
        <xdr:cNvPr id="474" name="直線コネクタ 473"/>
        <xdr:cNvCxnSpPr/>
      </xdr:nvCxnSpPr>
      <xdr:spPr>
        <a:xfrm flipV="1">
          <a:off x="7861300" y="16954695"/>
          <a:ext cx="889000" cy="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72645</xdr:rowOff>
    </xdr:from>
    <xdr:to>
      <xdr:col>12</xdr:col>
      <xdr:colOff>561975</xdr:colOff>
      <xdr:row>99</xdr:row>
      <xdr:rowOff>2795</xdr:rowOff>
    </xdr:to>
    <xdr:sp macro="" textlink="">
      <xdr:nvSpPr>
        <xdr:cNvPr id="475" name="フローチャート : 判断 474"/>
        <xdr:cNvSpPr/>
      </xdr:nvSpPr>
      <xdr:spPr>
        <a:xfrm>
          <a:off x="8699500" y="1687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19322</xdr:rowOff>
    </xdr:from>
    <xdr:ext cx="534377" cy="259045"/>
    <xdr:sp macro="" textlink="">
      <xdr:nvSpPr>
        <xdr:cNvPr id="476" name="テキスト ボックス 475"/>
        <xdr:cNvSpPr txBox="1"/>
      </xdr:nvSpPr>
      <xdr:spPr>
        <a:xfrm>
          <a:off x="8483111" y="1664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153704</xdr:rowOff>
    </xdr:from>
    <xdr:to>
      <xdr:col>11</xdr:col>
      <xdr:colOff>307975</xdr:colOff>
      <xdr:row>98</xdr:row>
      <xdr:rowOff>160088</xdr:rowOff>
    </xdr:to>
    <xdr:cxnSp macro="">
      <xdr:nvCxnSpPr>
        <xdr:cNvPr id="477" name="直線コネクタ 476"/>
        <xdr:cNvCxnSpPr/>
      </xdr:nvCxnSpPr>
      <xdr:spPr>
        <a:xfrm>
          <a:off x="6972300" y="16955804"/>
          <a:ext cx="889000" cy="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85519</xdr:rowOff>
    </xdr:from>
    <xdr:to>
      <xdr:col>11</xdr:col>
      <xdr:colOff>358775</xdr:colOff>
      <xdr:row>99</xdr:row>
      <xdr:rowOff>15669</xdr:rowOff>
    </xdr:to>
    <xdr:sp macro="" textlink="">
      <xdr:nvSpPr>
        <xdr:cNvPr id="478" name="フローチャート : 判断 477"/>
        <xdr:cNvSpPr/>
      </xdr:nvSpPr>
      <xdr:spPr>
        <a:xfrm>
          <a:off x="7810500" y="168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32196</xdr:rowOff>
    </xdr:from>
    <xdr:ext cx="534377" cy="259045"/>
    <xdr:sp macro="" textlink="">
      <xdr:nvSpPr>
        <xdr:cNvPr id="479" name="テキスト ボックス 478"/>
        <xdr:cNvSpPr txBox="1"/>
      </xdr:nvSpPr>
      <xdr:spPr>
        <a:xfrm>
          <a:off x="7594111" y="1666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83353</xdr:rowOff>
    </xdr:from>
    <xdr:to>
      <xdr:col>10</xdr:col>
      <xdr:colOff>155575</xdr:colOff>
      <xdr:row>99</xdr:row>
      <xdr:rowOff>13503</xdr:rowOff>
    </xdr:to>
    <xdr:sp macro="" textlink="">
      <xdr:nvSpPr>
        <xdr:cNvPr id="480" name="フローチャート : 判断 479"/>
        <xdr:cNvSpPr/>
      </xdr:nvSpPr>
      <xdr:spPr>
        <a:xfrm>
          <a:off x="6921500" y="1688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30030</xdr:rowOff>
    </xdr:from>
    <xdr:ext cx="534377" cy="259045"/>
    <xdr:sp macro="" textlink="">
      <xdr:nvSpPr>
        <xdr:cNvPr id="481" name="テキスト ボックス 480"/>
        <xdr:cNvSpPr txBox="1"/>
      </xdr:nvSpPr>
      <xdr:spPr>
        <a:xfrm>
          <a:off x="6705111" y="1666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105969</xdr:rowOff>
    </xdr:from>
    <xdr:to>
      <xdr:col>15</xdr:col>
      <xdr:colOff>231775</xdr:colOff>
      <xdr:row>99</xdr:row>
      <xdr:rowOff>36119</xdr:rowOff>
    </xdr:to>
    <xdr:sp macro="" textlink="">
      <xdr:nvSpPr>
        <xdr:cNvPr id="487" name="円/楕円 486"/>
        <xdr:cNvSpPr/>
      </xdr:nvSpPr>
      <xdr:spPr>
        <a:xfrm>
          <a:off x="10426700" y="1690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25968</xdr:rowOff>
    </xdr:from>
    <xdr:ext cx="534377" cy="259045"/>
    <xdr:sp macro="" textlink="">
      <xdr:nvSpPr>
        <xdr:cNvPr id="488" name="土木費該当値テキスト"/>
        <xdr:cNvSpPr txBox="1"/>
      </xdr:nvSpPr>
      <xdr:spPr>
        <a:xfrm>
          <a:off x="10528300" y="1682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31,040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107206</xdr:rowOff>
    </xdr:from>
    <xdr:to>
      <xdr:col>14</xdr:col>
      <xdr:colOff>79375</xdr:colOff>
      <xdr:row>99</xdr:row>
      <xdr:rowOff>37356</xdr:rowOff>
    </xdr:to>
    <xdr:sp macro="" textlink="">
      <xdr:nvSpPr>
        <xdr:cNvPr id="489" name="円/楕円 488"/>
        <xdr:cNvSpPr/>
      </xdr:nvSpPr>
      <xdr:spPr>
        <a:xfrm>
          <a:off x="9588500" y="1690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28483</xdr:rowOff>
    </xdr:from>
    <xdr:ext cx="534377" cy="259045"/>
    <xdr:sp macro="" textlink="">
      <xdr:nvSpPr>
        <xdr:cNvPr id="490" name="テキスト ボックス 489"/>
        <xdr:cNvSpPr txBox="1"/>
      </xdr:nvSpPr>
      <xdr:spPr>
        <a:xfrm>
          <a:off x="9372111" y="1700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30,391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101795</xdr:rowOff>
    </xdr:from>
    <xdr:to>
      <xdr:col>12</xdr:col>
      <xdr:colOff>561975</xdr:colOff>
      <xdr:row>99</xdr:row>
      <xdr:rowOff>31945</xdr:rowOff>
    </xdr:to>
    <xdr:sp macro="" textlink="">
      <xdr:nvSpPr>
        <xdr:cNvPr id="491" name="円/楕円 490"/>
        <xdr:cNvSpPr/>
      </xdr:nvSpPr>
      <xdr:spPr>
        <a:xfrm>
          <a:off x="8699500" y="1690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23072</xdr:rowOff>
    </xdr:from>
    <xdr:ext cx="534377" cy="259045"/>
    <xdr:sp macro="" textlink="">
      <xdr:nvSpPr>
        <xdr:cNvPr id="492" name="テキスト ボックス 491"/>
        <xdr:cNvSpPr txBox="1"/>
      </xdr:nvSpPr>
      <xdr:spPr>
        <a:xfrm>
          <a:off x="8483111" y="1699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33,231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109288</xdr:rowOff>
    </xdr:from>
    <xdr:to>
      <xdr:col>11</xdr:col>
      <xdr:colOff>358775</xdr:colOff>
      <xdr:row>99</xdr:row>
      <xdr:rowOff>39438</xdr:rowOff>
    </xdr:to>
    <xdr:sp macro="" textlink="">
      <xdr:nvSpPr>
        <xdr:cNvPr id="493" name="円/楕円 492"/>
        <xdr:cNvSpPr/>
      </xdr:nvSpPr>
      <xdr:spPr>
        <a:xfrm>
          <a:off x="7810500" y="1691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30565</xdr:rowOff>
    </xdr:from>
    <xdr:ext cx="534377" cy="259045"/>
    <xdr:sp macro="" textlink="">
      <xdr:nvSpPr>
        <xdr:cNvPr id="494" name="テキスト ボックス 493"/>
        <xdr:cNvSpPr txBox="1"/>
      </xdr:nvSpPr>
      <xdr:spPr>
        <a:xfrm>
          <a:off x="7594111" y="1700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29,298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102904</xdr:rowOff>
    </xdr:from>
    <xdr:to>
      <xdr:col>10</xdr:col>
      <xdr:colOff>155575</xdr:colOff>
      <xdr:row>99</xdr:row>
      <xdr:rowOff>33054</xdr:rowOff>
    </xdr:to>
    <xdr:sp macro="" textlink="">
      <xdr:nvSpPr>
        <xdr:cNvPr id="495" name="円/楕円 494"/>
        <xdr:cNvSpPr/>
      </xdr:nvSpPr>
      <xdr:spPr>
        <a:xfrm>
          <a:off x="6921500" y="1690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24181</xdr:rowOff>
    </xdr:from>
    <xdr:ext cx="534377" cy="259045"/>
    <xdr:sp macro="" textlink="">
      <xdr:nvSpPr>
        <xdr:cNvPr id="496" name="テキスト ボックス 495"/>
        <xdr:cNvSpPr txBox="1"/>
      </xdr:nvSpPr>
      <xdr:spPr>
        <a:xfrm>
          <a:off x="6705111" y="1699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32,649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135604</xdr:rowOff>
    </xdr:from>
    <xdr:to>
      <xdr:col>23</xdr:col>
      <xdr:colOff>516889</xdr:colOff>
      <xdr:row>38</xdr:row>
      <xdr:rowOff>41973</xdr:rowOff>
    </xdr:to>
    <xdr:cxnSp macro="">
      <xdr:nvCxnSpPr>
        <xdr:cNvPr id="520" name="直線コネクタ 519"/>
        <xdr:cNvCxnSpPr/>
      </xdr:nvCxnSpPr>
      <xdr:spPr>
        <a:xfrm flipV="1">
          <a:off x="16317595" y="5279104"/>
          <a:ext cx="1269" cy="127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45800</xdr:rowOff>
    </xdr:from>
    <xdr:ext cx="469744" cy="259045"/>
    <xdr:sp macro="" textlink="">
      <xdr:nvSpPr>
        <xdr:cNvPr id="521" name="消防費最小値テキスト"/>
        <xdr:cNvSpPr txBox="1"/>
      </xdr:nvSpPr>
      <xdr:spPr>
        <a:xfrm>
          <a:off x="16370300" y="656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9,130</a:t>
          </a:r>
          <a:endParaRPr kumimoji="1" lang="ja-JP" altLang="en-US" sz="1000" b="1">
            <a:latin typeface="ＭＳ Ｐゴシック"/>
          </a:endParaRPr>
        </a:p>
      </xdr:txBody>
    </xdr:sp>
    <xdr:clientData/>
  </xdr:oneCellAnchor>
  <xdr:twoCellAnchor>
    <xdr:from>
      <xdr:col>23</xdr:col>
      <xdr:colOff>428625</xdr:colOff>
      <xdr:row>38</xdr:row>
      <xdr:rowOff>41973</xdr:rowOff>
    </xdr:from>
    <xdr:to>
      <xdr:col>23</xdr:col>
      <xdr:colOff>606425</xdr:colOff>
      <xdr:row>38</xdr:row>
      <xdr:rowOff>41973</xdr:rowOff>
    </xdr:to>
    <xdr:cxnSp macro="">
      <xdr:nvCxnSpPr>
        <xdr:cNvPr id="522" name="直線コネクタ 521"/>
        <xdr:cNvCxnSpPr/>
      </xdr:nvCxnSpPr>
      <xdr:spPr>
        <a:xfrm>
          <a:off x="16230600" y="6557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82281</xdr:rowOff>
    </xdr:from>
    <xdr:ext cx="534377" cy="259045"/>
    <xdr:sp macro="" textlink="">
      <xdr:nvSpPr>
        <xdr:cNvPr id="523" name="消防費最大値テキスト"/>
        <xdr:cNvSpPr txBox="1"/>
      </xdr:nvSpPr>
      <xdr:spPr>
        <a:xfrm>
          <a:off x="16370300" y="505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76,215</a:t>
          </a:r>
          <a:endParaRPr kumimoji="1" lang="ja-JP" altLang="en-US" sz="1000" b="1">
            <a:latin typeface="ＭＳ Ｐゴシック"/>
          </a:endParaRPr>
        </a:p>
      </xdr:txBody>
    </xdr:sp>
    <xdr:clientData/>
  </xdr:oneCellAnchor>
  <xdr:twoCellAnchor>
    <xdr:from>
      <xdr:col>23</xdr:col>
      <xdr:colOff>428625</xdr:colOff>
      <xdr:row>30</xdr:row>
      <xdr:rowOff>135604</xdr:rowOff>
    </xdr:from>
    <xdr:to>
      <xdr:col>23</xdr:col>
      <xdr:colOff>606425</xdr:colOff>
      <xdr:row>30</xdr:row>
      <xdr:rowOff>135604</xdr:rowOff>
    </xdr:to>
    <xdr:cxnSp macro="">
      <xdr:nvCxnSpPr>
        <xdr:cNvPr id="524" name="直線コネクタ 523"/>
        <xdr:cNvCxnSpPr/>
      </xdr:nvCxnSpPr>
      <xdr:spPr>
        <a:xfrm>
          <a:off x="16230600" y="527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29172</xdr:rowOff>
    </xdr:from>
    <xdr:to>
      <xdr:col>23</xdr:col>
      <xdr:colOff>517525</xdr:colOff>
      <xdr:row>36</xdr:row>
      <xdr:rowOff>118383</xdr:rowOff>
    </xdr:to>
    <xdr:cxnSp macro="">
      <xdr:nvCxnSpPr>
        <xdr:cNvPr id="525" name="直線コネクタ 524"/>
        <xdr:cNvCxnSpPr/>
      </xdr:nvCxnSpPr>
      <xdr:spPr>
        <a:xfrm flipV="1">
          <a:off x="15481300" y="6201372"/>
          <a:ext cx="838200" cy="8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106151</xdr:rowOff>
    </xdr:from>
    <xdr:ext cx="534377" cy="259045"/>
    <xdr:sp macro="" textlink="">
      <xdr:nvSpPr>
        <xdr:cNvPr id="526" name="消防費平均値テキスト"/>
        <xdr:cNvSpPr txBox="1"/>
      </xdr:nvSpPr>
      <xdr:spPr>
        <a:xfrm>
          <a:off x="16370300" y="62783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127724</xdr:rowOff>
    </xdr:from>
    <xdr:to>
      <xdr:col>23</xdr:col>
      <xdr:colOff>568325</xdr:colOff>
      <xdr:row>37</xdr:row>
      <xdr:rowOff>57874</xdr:rowOff>
    </xdr:to>
    <xdr:sp macro="" textlink="">
      <xdr:nvSpPr>
        <xdr:cNvPr id="527" name="フローチャート : 判断 526"/>
        <xdr:cNvSpPr/>
      </xdr:nvSpPr>
      <xdr:spPr>
        <a:xfrm>
          <a:off x="16268700" y="629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118383</xdr:rowOff>
    </xdr:from>
    <xdr:to>
      <xdr:col>22</xdr:col>
      <xdr:colOff>365125</xdr:colOff>
      <xdr:row>37</xdr:row>
      <xdr:rowOff>88932</xdr:rowOff>
    </xdr:to>
    <xdr:cxnSp macro="">
      <xdr:nvCxnSpPr>
        <xdr:cNvPr id="528" name="直線コネクタ 527"/>
        <xdr:cNvCxnSpPr/>
      </xdr:nvCxnSpPr>
      <xdr:spPr>
        <a:xfrm flipV="1">
          <a:off x="14592300" y="6290583"/>
          <a:ext cx="889000" cy="14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7785</xdr:rowOff>
    </xdr:from>
    <xdr:to>
      <xdr:col>22</xdr:col>
      <xdr:colOff>415925</xdr:colOff>
      <xdr:row>37</xdr:row>
      <xdr:rowOff>109385</xdr:rowOff>
    </xdr:to>
    <xdr:sp macro="" textlink="">
      <xdr:nvSpPr>
        <xdr:cNvPr id="529" name="フローチャート : 判断 528"/>
        <xdr:cNvSpPr/>
      </xdr:nvSpPr>
      <xdr:spPr>
        <a:xfrm>
          <a:off x="15430500" y="63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100512</xdr:rowOff>
    </xdr:from>
    <xdr:ext cx="534377" cy="259045"/>
    <xdr:sp macro="" textlink="">
      <xdr:nvSpPr>
        <xdr:cNvPr id="530" name="テキスト ボックス 529"/>
        <xdr:cNvSpPr txBox="1"/>
      </xdr:nvSpPr>
      <xdr:spPr>
        <a:xfrm>
          <a:off x="15214111" y="644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138747</xdr:rowOff>
    </xdr:from>
    <xdr:to>
      <xdr:col>21</xdr:col>
      <xdr:colOff>161925</xdr:colOff>
      <xdr:row>37</xdr:row>
      <xdr:rowOff>88932</xdr:rowOff>
    </xdr:to>
    <xdr:cxnSp macro="">
      <xdr:nvCxnSpPr>
        <xdr:cNvPr id="531" name="直線コネクタ 530"/>
        <xdr:cNvCxnSpPr/>
      </xdr:nvCxnSpPr>
      <xdr:spPr>
        <a:xfrm>
          <a:off x="13703300" y="6310947"/>
          <a:ext cx="889000" cy="12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19615</xdr:rowOff>
    </xdr:from>
    <xdr:to>
      <xdr:col>21</xdr:col>
      <xdr:colOff>212725</xdr:colOff>
      <xdr:row>37</xdr:row>
      <xdr:rowOff>121215</xdr:rowOff>
    </xdr:to>
    <xdr:sp macro="" textlink="">
      <xdr:nvSpPr>
        <xdr:cNvPr id="532" name="フローチャート : 判断 531"/>
        <xdr:cNvSpPr/>
      </xdr:nvSpPr>
      <xdr:spPr>
        <a:xfrm>
          <a:off x="14541500" y="636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137742</xdr:rowOff>
    </xdr:from>
    <xdr:ext cx="534377" cy="259045"/>
    <xdr:sp macro="" textlink="">
      <xdr:nvSpPr>
        <xdr:cNvPr id="533" name="テキスト ボックス 532"/>
        <xdr:cNvSpPr txBox="1"/>
      </xdr:nvSpPr>
      <xdr:spPr>
        <a:xfrm>
          <a:off x="14325111" y="613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138747</xdr:rowOff>
    </xdr:from>
    <xdr:to>
      <xdr:col>19</xdr:col>
      <xdr:colOff>644525</xdr:colOff>
      <xdr:row>36</xdr:row>
      <xdr:rowOff>151911</xdr:rowOff>
    </xdr:to>
    <xdr:cxnSp macro="">
      <xdr:nvCxnSpPr>
        <xdr:cNvPr id="534" name="直線コネクタ 533"/>
        <xdr:cNvCxnSpPr/>
      </xdr:nvCxnSpPr>
      <xdr:spPr>
        <a:xfrm flipV="1">
          <a:off x="12814300" y="6310947"/>
          <a:ext cx="889000" cy="1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34893</xdr:rowOff>
    </xdr:from>
    <xdr:to>
      <xdr:col>20</xdr:col>
      <xdr:colOff>9525</xdr:colOff>
      <xdr:row>37</xdr:row>
      <xdr:rowOff>136493</xdr:rowOff>
    </xdr:to>
    <xdr:sp macro="" textlink="">
      <xdr:nvSpPr>
        <xdr:cNvPr id="535" name="フローチャート : 判断 534"/>
        <xdr:cNvSpPr/>
      </xdr:nvSpPr>
      <xdr:spPr>
        <a:xfrm>
          <a:off x="13652500" y="637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127620</xdr:rowOff>
    </xdr:from>
    <xdr:ext cx="534377" cy="259045"/>
    <xdr:sp macro="" textlink="">
      <xdr:nvSpPr>
        <xdr:cNvPr id="536" name="テキスト ボックス 535"/>
        <xdr:cNvSpPr txBox="1"/>
      </xdr:nvSpPr>
      <xdr:spPr>
        <a:xfrm>
          <a:off x="13436111" y="64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40494</xdr:rowOff>
    </xdr:from>
    <xdr:to>
      <xdr:col>18</xdr:col>
      <xdr:colOff>492125</xdr:colOff>
      <xdr:row>37</xdr:row>
      <xdr:rowOff>142094</xdr:rowOff>
    </xdr:to>
    <xdr:sp macro="" textlink="">
      <xdr:nvSpPr>
        <xdr:cNvPr id="537" name="フローチャート : 判断 536"/>
        <xdr:cNvSpPr/>
      </xdr:nvSpPr>
      <xdr:spPr>
        <a:xfrm>
          <a:off x="12763500" y="638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133221</xdr:rowOff>
    </xdr:from>
    <xdr:ext cx="534377" cy="259045"/>
    <xdr:sp macro="" textlink="">
      <xdr:nvSpPr>
        <xdr:cNvPr id="538" name="テキスト ボックス 537"/>
        <xdr:cNvSpPr txBox="1"/>
      </xdr:nvSpPr>
      <xdr:spPr>
        <a:xfrm>
          <a:off x="12547111" y="647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149822</xdr:rowOff>
    </xdr:from>
    <xdr:to>
      <xdr:col>23</xdr:col>
      <xdr:colOff>568325</xdr:colOff>
      <xdr:row>36</xdr:row>
      <xdr:rowOff>79972</xdr:rowOff>
    </xdr:to>
    <xdr:sp macro="" textlink="">
      <xdr:nvSpPr>
        <xdr:cNvPr id="544" name="円/楕円 543"/>
        <xdr:cNvSpPr/>
      </xdr:nvSpPr>
      <xdr:spPr>
        <a:xfrm>
          <a:off x="16268700" y="615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1249</xdr:rowOff>
    </xdr:from>
    <xdr:ext cx="534377" cy="259045"/>
    <xdr:sp macro="" textlink="">
      <xdr:nvSpPr>
        <xdr:cNvPr id="545" name="消防費該当値テキスト"/>
        <xdr:cNvSpPr txBox="1"/>
      </xdr:nvSpPr>
      <xdr:spPr>
        <a:xfrm>
          <a:off x="16370300" y="60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27,802</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67583</xdr:rowOff>
    </xdr:from>
    <xdr:to>
      <xdr:col>22</xdr:col>
      <xdr:colOff>415925</xdr:colOff>
      <xdr:row>36</xdr:row>
      <xdr:rowOff>169183</xdr:rowOff>
    </xdr:to>
    <xdr:sp macro="" textlink="">
      <xdr:nvSpPr>
        <xdr:cNvPr id="546" name="円/楕円 545"/>
        <xdr:cNvSpPr/>
      </xdr:nvSpPr>
      <xdr:spPr>
        <a:xfrm>
          <a:off x="15430500" y="623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14260</xdr:rowOff>
    </xdr:from>
    <xdr:ext cx="534377" cy="259045"/>
    <xdr:sp macro="" textlink="">
      <xdr:nvSpPr>
        <xdr:cNvPr id="547" name="テキスト ボックス 546"/>
        <xdr:cNvSpPr txBox="1"/>
      </xdr:nvSpPr>
      <xdr:spPr>
        <a:xfrm>
          <a:off x="15214111" y="601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23,119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38132</xdr:rowOff>
    </xdr:from>
    <xdr:to>
      <xdr:col>21</xdr:col>
      <xdr:colOff>212725</xdr:colOff>
      <xdr:row>37</xdr:row>
      <xdr:rowOff>139732</xdr:rowOff>
    </xdr:to>
    <xdr:sp macro="" textlink="">
      <xdr:nvSpPr>
        <xdr:cNvPr id="548" name="円/楕円 547"/>
        <xdr:cNvSpPr/>
      </xdr:nvSpPr>
      <xdr:spPr>
        <a:xfrm>
          <a:off x="14541500" y="638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130859</xdr:rowOff>
    </xdr:from>
    <xdr:ext cx="534377" cy="259045"/>
    <xdr:sp macro="" textlink="">
      <xdr:nvSpPr>
        <xdr:cNvPr id="549" name="テキスト ボックス 548"/>
        <xdr:cNvSpPr txBox="1"/>
      </xdr:nvSpPr>
      <xdr:spPr>
        <a:xfrm>
          <a:off x="14325111" y="647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15,665</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87947</xdr:rowOff>
    </xdr:from>
    <xdr:to>
      <xdr:col>20</xdr:col>
      <xdr:colOff>9525</xdr:colOff>
      <xdr:row>37</xdr:row>
      <xdr:rowOff>18097</xdr:rowOff>
    </xdr:to>
    <xdr:sp macro="" textlink="">
      <xdr:nvSpPr>
        <xdr:cNvPr id="550" name="円/楕円 549"/>
        <xdr:cNvSpPr/>
      </xdr:nvSpPr>
      <xdr:spPr>
        <a:xfrm>
          <a:off x="13652500" y="626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34624</xdr:rowOff>
    </xdr:from>
    <xdr:ext cx="534377" cy="259045"/>
    <xdr:sp macro="" textlink="">
      <xdr:nvSpPr>
        <xdr:cNvPr id="551" name="テキスト ボックス 550"/>
        <xdr:cNvSpPr txBox="1"/>
      </xdr:nvSpPr>
      <xdr:spPr>
        <a:xfrm>
          <a:off x="13436111" y="603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22,050</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101111</xdr:rowOff>
    </xdr:from>
    <xdr:to>
      <xdr:col>18</xdr:col>
      <xdr:colOff>492125</xdr:colOff>
      <xdr:row>37</xdr:row>
      <xdr:rowOff>31261</xdr:rowOff>
    </xdr:to>
    <xdr:sp macro="" textlink="">
      <xdr:nvSpPr>
        <xdr:cNvPr id="552" name="円/楕円 551"/>
        <xdr:cNvSpPr/>
      </xdr:nvSpPr>
      <xdr:spPr>
        <a:xfrm>
          <a:off x="12763500" y="627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47788</xdr:rowOff>
    </xdr:from>
    <xdr:ext cx="534377" cy="259045"/>
    <xdr:sp macro="" textlink="">
      <xdr:nvSpPr>
        <xdr:cNvPr id="553" name="テキスト ボックス 552"/>
        <xdr:cNvSpPr txBox="1"/>
      </xdr:nvSpPr>
      <xdr:spPr>
        <a:xfrm>
          <a:off x="12547111" y="604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21,359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43,361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72" name="テキスト ボックス 571"/>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160293</xdr:rowOff>
    </xdr:from>
    <xdr:to>
      <xdr:col>23</xdr:col>
      <xdr:colOff>516889</xdr:colOff>
      <xdr:row>58</xdr:row>
      <xdr:rowOff>159931</xdr:rowOff>
    </xdr:to>
    <xdr:cxnSp macro="">
      <xdr:nvCxnSpPr>
        <xdr:cNvPr id="578" name="直線コネクタ 577"/>
        <xdr:cNvCxnSpPr/>
      </xdr:nvCxnSpPr>
      <xdr:spPr>
        <a:xfrm flipV="1">
          <a:off x="16317595" y="8561343"/>
          <a:ext cx="1269" cy="154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163758</xdr:rowOff>
    </xdr:from>
    <xdr:ext cx="534377" cy="259045"/>
    <xdr:sp macro="" textlink="">
      <xdr:nvSpPr>
        <xdr:cNvPr id="579" name="教育費最小値テキスト"/>
        <xdr:cNvSpPr txBox="1"/>
      </xdr:nvSpPr>
      <xdr:spPr>
        <a:xfrm>
          <a:off x="16370300" y="1010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22,938</a:t>
          </a:r>
          <a:endParaRPr kumimoji="1" lang="ja-JP" altLang="en-US" sz="1000" b="1">
            <a:latin typeface="ＭＳ Ｐゴシック"/>
          </a:endParaRPr>
        </a:p>
      </xdr:txBody>
    </xdr:sp>
    <xdr:clientData/>
  </xdr:oneCellAnchor>
  <xdr:twoCellAnchor>
    <xdr:from>
      <xdr:col>23</xdr:col>
      <xdr:colOff>428625</xdr:colOff>
      <xdr:row>58</xdr:row>
      <xdr:rowOff>159931</xdr:rowOff>
    </xdr:from>
    <xdr:to>
      <xdr:col>23</xdr:col>
      <xdr:colOff>606425</xdr:colOff>
      <xdr:row>58</xdr:row>
      <xdr:rowOff>159931</xdr:rowOff>
    </xdr:to>
    <xdr:cxnSp macro="">
      <xdr:nvCxnSpPr>
        <xdr:cNvPr id="580" name="直線コネクタ 579"/>
        <xdr:cNvCxnSpPr/>
      </xdr:nvCxnSpPr>
      <xdr:spPr>
        <a:xfrm>
          <a:off x="16230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106970</xdr:rowOff>
    </xdr:from>
    <xdr:ext cx="599010" cy="259045"/>
    <xdr:sp macro="" textlink="">
      <xdr:nvSpPr>
        <xdr:cNvPr id="581" name="教育費最大値テキスト"/>
        <xdr:cNvSpPr txBox="1"/>
      </xdr:nvSpPr>
      <xdr:spPr>
        <a:xfrm>
          <a:off x="16370300" y="833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103,919</a:t>
          </a:r>
          <a:endParaRPr kumimoji="1" lang="ja-JP" altLang="en-US" sz="1000" b="1">
            <a:latin typeface="ＭＳ Ｐゴシック"/>
          </a:endParaRPr>
        </a:p>
      </xdr:txBody>
    </xdr:sp>
    <xdr:clientData/>
  </xdr:oneCellAnchor>
  <xdr:twoCellAnchor>
    <xdr:from>
      <xdr:col>23</xdr:col>
      <xdr:colOff>428625</xdr:colOff>
      <xdr:row>49</xdr:row>
      <xdr:rowOff>160293</xdr:rowOff>
    </xdr:from>
    <xdr:to>
      <xdr:col>23</xdr:col>
      <xdr:colOff>606425</xdr:colOff>
      <xdr:row>49</xdr:row>
      <xdr:rowOff>160293</xdr:rowOff>
    </xdr:to>
    <xdr:cxnSp macro="">
      <xdr:nvCxnSpPr>
        <xdr:cNvPr id="582" name="直線コネクタ 581"/>
        <xdr:cNvCxnSpPr/>
      </xdr:nvCxnSpPr>
      <xdr:spPr>
        <a:xfrm>
          <a:off x="16230600" y="856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161665</xdr:rowOff>
    </xdr:from>
    <xdr:to>
      <xdr:col>23</xdr:col>
      <xdr:colOff>517525</xdr:colOff>
      <xdr:row>56</xdr:row>
      <xdr:rowOff>105239</xdr:rowOff>
    </xdr:to>
    <xdr:cxnSp macro="">
      <xdr:nvCxnSpPr>
        <xdr:cNvPr id="583" name="直線コネクタ 582"/>
        <xdr:cNvCxnSpPr/>
      </xdr:nvCxnSpPr>
      <xdr:spPr>
        <a:xfrm flipV="1">
          <a:off x="15481300" y="9591415"/>
          <a:ext cx="838200" cy="11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112310</xdr:rowOff>
    </xdr:from>
    <xdr:ext cx="534377" cy="259045"/>
    <xdr:sp macro="" textlink="">
      <xdr:nvSpPr>
        <xdr:cNvPr id="584" name="教育費平均値テキスト"/>
        <xdr:cNvSpPr txBox="1"/>
      </xdr:nvSpPr>
      <xdr:spPr>
        <a:xfrm>
          <a:off x="16370300" y="9370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89433</xdr:rowOff>
    </xdr:from>
    <xdr:to>
      <xdr:col>23</xdr:col>
      <xdr:colOff>568325</xdr:colOff>
      <xdr:row>56</xdr:row>
      <xdr:rowOff>19583</xdr:rowOff>
    </xdr:to>
    <xdr:sp macro="" textlink="">
      <xdr:nvSpPr>
        <xdr:cNvPr id="585" name="フローチャート : 判断 584"/>
        <xdr:cNvSpPr/>
      </xdr:nvSpPr>
      <xdr:spPr>
        <a:xfrm>
          <a:off x="162687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105239</xdr:rowOff>
    </xdr:from>
    <xdr:to>
      <xdr:col>22</xdr:col>
      <xdr:colOff>365125</xdr:colOff>
      <xdr:row>56</xdr:row>
      <xdr:rowOff>110363</xdr:rowOff>
    </xdr:to>
    <xdr:cxnSp macro="">
      <xdr:nvCxnSpPr>
        <xdr:cNvPr id="586" name="直線コネクタ 585"/>
        <xdr:cNvCxnSpPr/>
      </xdr:nvCxnSpPr>
      <xdr:spPr>
        <a:xfrm flipV="1">
          <a:off x="14592300" y="9706439"/>
          <a:ext cx="889000" cy="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87" name="フローチャート : 判断 586"/>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121817</xdr:rowOff>
    </xdr:from>
    <xdr:ext cx="534377" cy="259045"/>
    <xdr:sp macro="" textlink="">
      <xdr:nvSpPr>
        <xdr:cNvPr id="588" name="テキスト ボックス 587"/>
        <xdr:cNvSpPr txBox="1"/>
      </xdr:nvSpPr>
      <xdr:spPr>
        <a:xfrm>
          <a:off x="15214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50</xdr:row>
      <xdr:rowOff>87370</xdr:rowOff>
    </xdr:from>
    <xdr:to>
      <xdr:col>21</xdr:col>
      <xdr:colOff>161925</xdr:colOff>
      <xdr:row>56</xdr:row>
      <xdr:rowOff>110363</xdr:rowOff>
    </xdr:to>
    <xdr:cxnSp macro="">
      <xdr:nvCxnSpPr>
        <xdr:cNvPr id="589" name="直線コネクタ 588"/>
        <xdr:cNvCxnSpPr/>
      </xdr:nvCxnSpPr>
      <xdr:spPr>
        <a:xfrm>
          <a:off x="13703300" y="8659870"/>
          <a:ext cx="889000" cy="105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90" name="フローチャート : 判断 589"/>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130141</xdr:rowOff>
    </xdr:from>
    <xdr:ext cx="534377" cy="259045"/>
    <xdr:sp macro="" textlink="">
      <xdr:nvSpPr>
        <xdr:cNvPr id="591" name="テキスト ボックス 590"/>
        <xdr:cNvSpPr txBox="1"/>
      </xdr:nvSpPr>
      <xdr:spPr>
        <a:xfrm>
          <a:off x="14325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50</xdr:row>
      <xdr:rowOff>87370</xdr:rowOff>
    </xdr:from>
    <xdr:to>
      <xdr:col>19</xdr:col>
      <xdr:colOff>644525</xdr:colOff>
      <xdr:row>55</xdr:row>
      <xdr:rowOff>101981</xdr:rowOff>
    </xdr:to>
    <xdr:cxnSp macro="">
      <xdr:nvCxnSpPr>
        <xdr:cNvPr id="592" name="直線コネクタ 591"/>
        <xdr:cNvCxnSpPr/>
      </xdr:nvCxnSpPr>
      <xdr:spPr>
        <a:xfrm flipV="1">
          <a:off x="12814300" y="8659870"/>
          <a:ext cx="889000" cy="87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93" name="フローチャート : 判断 592"/>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129259</xdr:rowOff>
    </xdr:from>
    <xdr:ext cx="534377" cy="259045"/>
    <xdr:sp macro="" textlink="">
      <xdr:nvSpPr>
        <xdr:cNvPr id="594" name="テキスト ボックス 593"/>
        <xdr:cNvSpPr txBox="1"/>
      </xdr:nvSpPr>
      <xdr:spPr>
        <a:xfrm>
          <a:off x="13436111" y="97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95" name="フローチャート : 判断 594"/>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168787</xdr:rowOff>
    </xdr:from>
    <xdr:ext cx="534377" cy="259045"/>
    <xdr:sp macro="" textlink="">
      <xdr:nvSpPr>
        <xdr:cNvPr id="596" name="テキスト ボックス 595"/>
        <xdr:cNvSpPr txBox="1"/>
      </xdr:nvSpPr>
      <xdr:spPr>
        <a:xfrm>
          <a:off x="12547111" y="976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110865</xdr:rowOff>
    </xdr:from>
    <xdr:to>
      <xdr:col>23</xdr:col>
      <xdr:colOff>568325</xdr:colOff>
      <xdr:row>56</xdr:row>
      <xdr:rowOff>41015</xdr:rowOff>
    </xdr:to>
    <xdr:sp macro="" textlink="">
      <xdr:nvSpPr>
        <xdr:cNvPr id="602" name="円/楕円 601"/>
        <xdr:cNvSpPr/>
      </xdr:nvSpPr>
      <xdr:spPr>
        <a:xfrm>
          <a:off x="16268700" y="954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89292</xdr:rowOff>
    </xdr:from>
    <xdr:ext cx="534377" cy="259045"/>
    <xdr:sp macro="" textlink="">
      <xdr:nvSpPr>
        <xdr:cNvPr id="603" name="教育費該当値テキスト"/>
        <xdr:cNvSpPr txBox="1"/>
      </xdr:nvSpPr>
      <xdr:spPr>
        <a:xfrm>
          <a:off x="16370300" y="951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49,847</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54439</xdr:rowOff>
    </xdr:from>
    <xdr:to>
      <xdr:col>22</xdr:col>
      <xdr:colOff>415925</xdr:colOff>
      <xdr:row>56</xdr:row>
      <xdr:rowOff>156039</xdr:rowOff>
    </xdr:to>
    <xdr:sp macro="" textlink="">
      <xdr:nvSpPr>
        <xdr:cNvPr id="604" name="円/楕円 603"/>
        <xdr:cNvSpPr/>
      </xdr:nvSpPr>
      <xdr:spPr>
        <a:xfrm>
          <a:off x="15430500" y="965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147166</xdr:rowOff>
    </xdr:from>
    <xdr:ext cx="534377" cy="259045"/>
    <xdr:sp macro="" textlink="">
      <xdr:nvSpPr>
        <xdr:cNvPr id="605" name="テキスト ボックス 604"/>
        <xdr:cNvSpPr txBox="1"/>
      </xdr:nvSpPr>
      <xdr:spPr>
        <a:xfrm>
          <a:off x="15214111" y="974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43,809</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59563</xdr:rowOff>
    </xdr:from>
    <xdr:to>
      <xdr:col>21</xdr:col>
      <xdr:colOff>212725</xdr:colOff>
      <xdr:row>56</xdr:row>
      <xdr:rowOff>161163</xdr:rowOff>
    </xdr:to>
    <xdr:sp macro="" textlink="">
      <xdr:nvSpPr>
        <xdr:cNvPr id="606" name="円/楕円 605"/>
        <xdr:cNvSpPr/>
      </xdr:nvSpPr>
      <xdr:spPr>
        <a:xfrm>
          <a:off x="14541500" y="966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152290</xdr:rowOff>
    </xdr:from>
    <xdr:ext cx="534377" cy="259045"/>
    <xdr:sp macro="" textlink="">
      <xdr:nvSpPr>
        <xdr:cNvPr id="607" name="テキスト ボックス 606"/>
        <xdr:cNvSpPr txBox="1"/>
      </xdr:nvSpPr>
      <xdr:spPr>
        <a:xfrm>
          <a:off x="14325111" y="975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43,540</a:t>
          </a:r>
          <a:endParaRPr kumimoji="1" lang="ja-JP" altLang="en-US" sz="1000" b="1">
            <a:solidFill>
              <a:srgbClr val="FF0000"/>
            </a:solidFill>
            <a:latin typeface="ＭＳ Ｐゴシック"/>
          </a:endParaRPr>
        </a:p>
      </xdr:txBody>
    </xdr:sp>
    <xdr:clientData/>
  </xdr:oneCellAnchor>
  <xdr:twoCellAnchor>
    <xdr:from>
      <xdr:col>19</xdr:col>
      <xdr:colOff>593725</xdr:colOff>
      <xdr:row>50</xdr:row>
      <xdr:rowOff>36570</xdr:rowOff>
    </xdr:from>
    <xdr:to>
      <xdr:col>20</xdr:col>
      <xdr:colOff>9525</xdr:colOff>
      <xdr:row>50</xdr:row>
      <xdr:rowOff>138170</xdr:rowOff>
    </xdr:to>
    <xdr:sp macro="" textlink="">
      <xdr:nvSpPr>
        <xdr:cNvPr id="608" name="円/楕円 607"/>
        <xdr:cNvSpPr/>
      </xdr:nvSpPr>
      <xdr:spPr>
        <a:xfrm>
          <a:off x="13652500" y="860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48</xdr:row>
      <xdr:rowOff>154697</xdr:rowOff>
    </xdr:from>
    <xdr:ext cx="534377" cy="259045"/>
    <xdr:sp macro="" textlink="">
      <xdr:nvSpPr>
        <xdr:cNvPr id="609" name="テキスト ボックス 608"/>
        <xdr:cNvSpPr txBox="1"/>
      </xdr:nvSpPr>
      <xdr:spPr>
        <a:xfrm>
          <a:off x="13436111" y="83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98,747</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51181</xdr:rowOff>
    </xdr:from>
    <xdr:to>
      <xdr:col>18</xdr:col>
      <xdr:colOff>492125</xdr:colOff>
      <xdr:row>55</xdr:row>
      <xdr:rowOff>152781</xdr:rowOff>
    </xdr:to>
    <xdr:sp macro="" textlink="">
      <xdr:nvSpPr>
        <xdr:cNvPr id="610" name="円/楕円 609"/>
        <xdr:cNvSpPr/>
      </xdr:nvSpPr>
      <xdr:spPr>
        <a:xfrm>
          <a:off x="12763500" y="948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169308</xdr:rowOff>
    </xdr:from>
    <xdr:ext cx="534377" cy="259045"/>
    <xdr:sp macro="" textlink="">
      <xdr:nvSpPr>
        <xdr:cNvPr id="611" name="テキスト ボックス 610"/>
        <xdr:cNvSpPr txBox="1"/>
      </xdr:nvSpPr>
      <xdr:spPr>
        <a:xfrm>
          <a:off x="12547111" y="925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52,980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2" name="直線コネクタ 62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3" name="テキスト ボックス 62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4" name="直線コネクタ 62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5" name="テキスト ボックス 62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6" name="直線コネクタ 62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7" name="テキスト ボックス 62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8" name="直線コネクタ 62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9" name="テキスト ボックス 62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110823</xdr:rowOff>
    </xdr:from>
    <xdr:to>
      <xdr:col>23</xdr:col>
      <xdr:colOff>516889</xdr:colOff>
      <xdr:row>78</xdr:row>
      <xdr:rowOff>139700</xdr:rowOff>
    </xdr:to>
    <xdr:cxnSp macro="">
      <xdr:nvCxnSpPr>
        <xdr:cNvPr id="633" name="直線コネクタ 632"/>
        <xdr:cNvCxnSpPr/>
      </xdr:nvCxnSpPr>
      <xdr:spPr>
        <a:xfrm flipV="1">
          <a:off x="16317595" y="12112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4"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5" name="直線コネクタ 63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57500</xdr:rowOff>
    </xdr:from>
    <xdr:ext cx="599010" cy="259045"/>
    <xdr:sp macro="" textlink="">
      <xdr:nvSpPr>
        <xdr:cNvPr id="636" name="災害復旧費最大値テキスト"/>
        <xdr:cNvSpPr txBox="1"/>
      </xdr:nvSpPr>
      <xdr:spPr>
        <a:xfrm>
          <a:off x="16370300" y="1188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70</xdr:row>
      <xdr:rowOff>110823</xdr:rowOff>
    </xdr:from>
    <xdr:to>
      <xdr:col>23</xdr:col>
      <xdr:colOff>606425</xdr:colOff>
      <xdr:row>70</xdr:row>
      <xdr:rowOff>110823</xdr:rowOff>
    </xdr:to>
    <xdr:cxnSp macro="">
      <xdr:nvCxnSpPr>
        <xdr:cNvPr id="637" name="直線コネクタ 636"/>
        <xdr:cNvCxnSpPr/>
      </xdr:nvCxnSpPr>
      <xdr:spPr>
        <a:xfrm>
          <a:off x="16230600" y="121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100016</xdr:rowOff>
    </xdr:from>
    <xdr:to>
      <xdr:col>23</xdr:col>
      <xdr:colOff>517525</xdr:colOff>
      <xdr:row>78</xdr:row>
      <xdr:rowOff>117946</xdr:rowOff>
    </xdr:to>
    <xdr:cxnSp macro="">
      <xdr:nvCxnSpPr>
        <xdr:cNvPr id="638" name="直線コネクタ 637"/>
        <xdr:cNvCxnSpPr/>
      </xdr:nvCxnSpPr>
      <xdr:spPr>
        <a:xfrm flipV="1">
          <a:off x="15481300" y="13473116"/>
          <a:ext cx="838200" cy="1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55486</xdr:rowOff>
    </xdr:from>
    <xdr:ext cx="469744" cy="259045"/>
    <xdr:sp macro="" textlink="">
      <xdr:nvSpPr>
        <xdr:cNvPr id="639" name="災害復旧費平均値テキスト"/>
        <xdr:cNvSpPr txBox="1"/>
      </xdr:nvSpPr>
      <xdr:spPr>
        <a:xfrm>
          <a:off x="16370300" y="132571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32609</xdr:rowOff>
    </xdr:from>
    <xdr:to>
      <xdr:col>23</xdr:col>
      <xdr:colOff>568325</xdr:colOff>
      <xdr:row>78</xdr:row>
      <xdr:rowOff>134209</xdr:rowOff>
    </xdr:to>
    <xdr:sp macro="" textlink="">
      <xdr:nvSpPr>
        <xdr:cNvPr id="640" name="フローチャート : 判断 639"/>
        <xdr:cNvSpPr/>
      </xdr:nvSpPr>
      <xdr:spPr>
        <a:xfrm>
          <a:off x="162687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117946</xdr:rowOff>
    </xdr:from>
    <xdr:to>
      <xdr:col>22</xdr:col>
      <xdr:colOff>365125</xdr:colOff>
      <xdr:row>78</xdr:row>
      <xdr:rowOff>139700</xdr:rowOff>
    </xdr:to>
    <xdr:cxnSp macro="">
      <xdr:nvCxnSpPr>
        <xdr:cNvPr id="641" name="直線コネクタ 640"/>
        <xdr:cNvCxnSpPr/>
      </xdr:nvCxnSpPr>
      <xdr:spPr>
        <a:xfrm flipV="1">
          <a:off x="14592300" y="13491046"/>
          <a:ext cx="889000" cy="2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53284</xdr:rowOff>
    </xdr:from>
    <xdr:to>
      <xdr:col>22</xdr:col>
      <xdr:colOff>415925</xdr:colOff>
      <xdr:row>78</xdr:row>
      <xdr:rowOff>154884</xdr:rowOff>
    </xdr:to>
    <xdr:sp macro="" textlink="">
      <xdr:nvSpPr>
        <xdr:cNvPr id="642" name="フローチャート : 判断 641"/>
        <xdr:cNvSpPr/>
      </xdr:nvSpPr>
      <xdr:spPr>
        <a:xfrm>
          <a:off x="15430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171411</xdr:rowOff>
    </xdr:from>
    <xdr:ext cx="469744" cy="259045"/>
    <xdr:sp macro="" textlink="">
      <xdr:nvSpPr>
        <xdr:cNvPr id="643" name="テキスト ボックス 642"/>
        <xdr:cNvSpPr txBox="1"/>
      </xdr:nvSpPr>
      <xdr:spPr>
        <a:xfrm>
          <a:off x="15246427" y="1320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73927</xdr:rowOff>
    </xdr:from>
    <xdr:to>
      <xdr:col>21</xdr:col>
      <xdr:colOff>161925</xdr:colOff>
      <xdr:row>78</xdr:row>
      <xdr:rowOff>139700</xdr:rowOff>
    </xdr:to>
    <xdr:cxnSp macro="">
      <xdr:nvCxnSpPr>
        <xdr:cNvPr id="644" name="直線コネクタ 643"/>
        <xdr:cNvCxnSpPr/>
      </xdr:nvCxnSpPr>
      <xdr:spPr>
        <a:xfrm>
          <a:off x="13703300" y="13447027"/>
          <a:ext cx="889000" cy="6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50660</xdr:rowOff>
    </xdr:from>
    <xdr:to>
      <xdr:col>21</xdr:col>
      <xdr:colOff>212725</xdr:colOff>
      <xdr:row>78</xdr:row>
      <xdr:rowOff>152260</xdr:rowOff>
    </xdr:to>
    <xdr:sp macro="" textlink="">
      <xdr:nvSpPr>
        <xdr:cNvPr id="645" name="フローチャート : 判断 644"/>
        <xdr:cNvSpPr/>
      </xdr:nvSpPr>
      <xdr:spPr>
        <a:xfrm>
          <a:off x="14541500" y="134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168787</xdr:rowOff>
    </xdr:from>
    <xdr:ext cx="469744" cy="259045"/>
    <xdr:sp macro="" textlink="">
      <xdr:nvSpPr>
        <xdr:cNvPr id="646" name="テキスト ボックス 645"/>
        <xdr:cNvSpPr txBox="1"/>
      </xdr:nvSpPr>
      <xdr:spPr>
        <a:xfrm>
          <a:off x="14357427" y="131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73927</xdr:rowOff>
    </xdr:from>
    <xdr:to>
      <xdr:col>19</xdr:col>
      <xdr:colOff>644525</xdr:colOff>
      <xdr:row>78</xdr:row>
      <xdr:rowOff>108017</xdr:rowOff>
    </xdr:to>
    <xdr:cxnSp macro="">
      <xdr:nvCxnSpPr>
        <xdr:cNvPr id="647" name="直線コネクタ 646"/>
        <xdr:cNvCxnSpPr/>
      </xdr:nvCxnSpPr>
      <xdr:spPr>
        <a:xfrm flipV="1">
          <a:off x="12814300" y="13447027"/>
          <a:ext cx="889000" cy="3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44881</xdr:rowOff>
    </xdr:from>
    <xdr:to>
      <xdr:col>20</xdr:col>
      <xdr:colOff>9525</xdr:colOff>
      <xdr:row>78</xdr:row>
      <xdr:rowOff>146481</xdr:rowOff>
    </xdr:to>
    <xdr:sp macro="" textlink="">
      <xdr:nvSpPr>
        <xdr:cNvPr id="648" name="フローチャート : 判断 647"/>
        <xdr:cNvSpPr/>
      </xdr:nvSpPr>
      <xdr:spPr>
        <a:xfrm>
          <a:off x="13652500" y="1341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137608</xdr:rowOff>
    </xdr:from>
    <xdr:ext cx="469744" cy="259045"/>
    <xdr:sp macro="" textlink="">
      <xdr:nvSpPr>
        <xdr:cNvPr id="649" name="テキスト ボックス 648"/>
        <xdr:cNvSpPr txBox="1"/>
      </xdr:nvSpPr>
      <xdr:spPr>
        <a:xfrm>
          <a:off x="13468427" y="1351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54958</xdr:rowOff>
    </xdr:from>
    <xdr:to>
      <xdr:col>18</xdr:col>
      <xdr:colOff>492125</xdr:colOff>
      <xdr:row>78</xdr:row>
      <xdr:rowOff>156558</xdr:rowOff>
    </xdr:to>
    <xdr:sp macro="" textlink="">
      <xdr:nvSpPr>
        <xdr:cNvPr id="650" name="フローチャート : 判断 649"/>
        <xdr:cNvSpPr/>
      </xdr:nvSpPr>
      <xdr:spPr>
        <a:xfrm>
          <a:off x="12763500" y="1342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1635</xdr:rowOff>
    </xdr:from>
    <xdr:ext cx="469744" cy="259045"/>
    <xdr:sp macro="" textlink="">
      <xdr:nvSpPr>
        <xdr:cNvPr id="651" name="テキスト ボックス 650"/>
        <xdr:cNvSpPr txBox="1"/>
      </xdr:nvSpPr>
      <xdr:spPr>
        <a:xfrm>
          <a:off x="12579427" y="1320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49216</xdr:rowOff>
    </xdr:from>
    <xdr:to>
      <xdr:col>23</xdr:col>
      <xdr:colOff>568325</xdr:colOff>
      <xdr:row>78</xdr:row>
      <xdr:rowOff>150816</xdr:rowOff>
    </xdr:to>
    <xdr:sp macro="" textlink="">
      <xdr:nvSpPr>
        <xdr:cNvPr id="657" name="円/楕円 656"/>
        <xdr:cNvSpPr/>
      </xdr:nvSpPr>
      <xdr:spPr>
        <a:xfrm>
          <a:off x="16268700" y="1342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11037</xdr:rowOff>
    </xdr:from>
    <xdr:ext cx="469744" cy="259045"/>
    <xdr:sp macro="" textlink="">
      <xdr:nvSpPr>
        <xdr:cNvPr id="658" name="災害復旧費該当値テキスト"/>
        <xdr:cNvSpPr txBox="1"/>
      </xdr:nvSpPr>
      <xdr:spPr>
        <a:xfrm>
          <a:off x="16370300" y="1338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4,340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67146</xdr:rowOff>
    </xdr:from>
    <xdr:to>
      <xdr:col>22</xdr:col>
      <xdr:colOff>415925</xdr:colOff>
      <xdr:row>78</xdr:row>
      <xdr:rowOff>168746</xdr:rowOff>
    </xdr:to>
    <xdr:sp macro="" textlink="">
      <xdr:nvSpPr>
        <xdr:cNvPr id="659" name="円/楕円 658"/>
        <xdr:cNvSpPr/>
      </xdr:nvSpPr>
      <xdr:spPr>
        <a:xfrm>
          <a:off x="15430500" y="1344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159873</xdr:rowOff>
    </xdr:from>
    <xdr:ext cx="469744" cy="259045"/>
    <xdr:sp macro="" textlink="">
      <xdr:nvSpPr>
        <xdr:cNvPr id="660" name="テキスト ボックス 659"/>
        <xdr:cNvSpPr txBox="1"/>
      </xdr:nvSpPr>
      <xdr:spPr>
        <a:xfrm>
          <a:off x="15246427" y="13532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61" name="円/楕円 660"/>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62" name="テキスト ボックス 661"/>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23127</xdr:rowOff>
    </xdr:from>
    <xdr:to>
      <xdr:col>20</xdr:col>
      <xdr:colOff>9525</xdr:colOff>
      <xdr:row>78</xdr:row>
      <xdr:rowOff>124727</xdr:rowOff>
    </xdr:to>
    <xdr:sp macro="" textlink="">
      <xdr:nvSpPr>
        <xdr:cNvPr id="663" name="円/楕円 662"/>
        <xdr:cNvSpPr/>
      </xdr:nvSpPr>
      <xdr:spPr>
        <a:xfrm>
          <a:off x="13652500" y="1339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141254</xdr:rowOff>
    </xdr:from>
    <xdr:ext cx="469744" cy="259045"/>
    <xdr:sp macro="" textlink="">
      <xdr:nvSpPr>
        <xdr:cNvPr id="664" name="テキスト ボックス 663"/>
        <xdr:cNvSpPr txBox="1"/>
      </xdr:nvSpPr>
      <xdr:spPr>
        <a:xfrm>
          <a:off x="13468427" y="13171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57217</xdr:rowOff>
    </xdr:from>
    <xdr:to>
      <xdr:col>18</xdr:col>
      <xdr:colOff>492125</xdr:colOff>
      <xdr:row>78</xdr:row>
      <xdr:rowOff>158817</xdr:rowOff>
    </xdr:to>
    <xdr:sp macro="" textlink="">
      <xdr:nvSpPr>
        <xdr:cNvPr id="665" name="円/楕円 664"/>
        <xdr:cNvSpPr/>
      </xdr:nvSpPr>
      <xdr:spPr>
        <a:xfrm>
          <a:off x="12763500" y="1343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149944</xdr:rowOff>
    </xdr:from>
    <xdr:ext cx="469744" cy="259045"/>
    <xdr:sp macro="" textlink="">
      <xdr:nvSpPr>
        <xdr:cNvPr id="666" name="テキスト ボックス 665"/>
        <xdr:cNvSpPr txBox="1"/>
      </xdr:nvSpPr>
      <xdr:spPr>
        <a:xfrm>
          <a:off x="12579427" y="13523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50,307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12395</xdr:rowOff>
    </xdr:from>
    <xdr:to>
      <xdr:col>23</xdr:col>
      <xdr:colOff>516889</xdr:colOff>
      <xdr:row>97</xdr:row>
      <xdr:rowOff>157314</xdr:rowOff>
    </xdr:to>
    <xdr:cxnSp macro="">
      <xdr:nvCxnSpPr>
        <xdr:cNvPr id="690" name="直線コネクタ 689"/>
        <xdr:cNvCxnSpPr/>
      </xdr:nvCxnSpPr>
      <xdr:spPr>
        <a:xfrm flipV="1">
          <a:off x="16317595" y="15442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161141</xdr:rowOff>
    </xdr:from>
    <xdr:ext cx="534377" cy="259045"/>
    <xdr:sp macro="" textlink="">
      <xdr:nvSpPr>
        <xdr:cNvPr id="691" name="公債費最小値テキスト"/>
        <xdr:cNvSpPr txBox="1"/>
      </xdr:nvSpPr>
      <xdr:spPr>
        <a:xfrm>
          <a:off x="16370300" y="1679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97</xdr:row>
      <xdr:rowOff>157314</xdr:rowOff>
    </xdr:from>
    <xdr:to>
      <xdr:col>23</xdr:col>
      <xdr:colOff>606425</xdr:colOff>
      <xdr:row>97</xdr:row>
      <xdr:rowOff>157314</xdr:rowOff>
    </xdr:to>
    <xdr:cxnSp macro="">
      <xdr:nvCxnSpPr>
        <xdr:cNvPr id="692" name="直線コネクタ 691"/>
        <xdr:cNvCxnSpPr/>
      </xdr:nvCxnSpPr>
      <xdr:spPr>
        <a:xfrm>
          <a:off x="16230600" y="1678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130522</xdr:rowOff>
    </xdr:from>
    <xdr:ext cx="599010" cy="259045"/>
    <xdr:sp macro="" textlink="">
      <xdr:nvSpPr>
        <xdr:cNvPr id="693" name="公債費最大値テキスト"/>
        <xdr:cNvSpPr txBox="1"/>
      </xdr:nvSpPr>
      <xdr:spPr>
        <a:xfrm>
          <a:off x="16370300" y="1521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90</xdr:row>
      <xdr:rowOff>12395</xdr:rowOff>
    </xdr:from>
    <xdr:to>
      <xdr:col>23</xdr:col>
      <xdr:colOff>606425</xdr:colOff>
      <xdr:row>90</xdr:row>
      <xdr:rowOff>12395</xdr:rowOff>
    </xdr:to>
    <xdr:cxnSp macro="">
      <xdr:nvCxnSpPr>
        <xdr:cNvPr id="694" name="直線コネクタ 693"/>
        <xdr:cNvCxnSpPr/>
      </xdr:nvCxnSpPr>
      <xdr:spPr>
        <a:xfrm>
          <a:off x="16230600" y="1544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52539</xdr:rowOff>
    </xdr:from>
    <xdr:to>
      <xdr:col>23</xdr:col>
      <xdr:colOff>517525</xdr:colOff>
      <xdr:row>94</xdr:row>
      <xdr:rowOff>129617</xdr:rowOff>
    </xdr:to>
    <xdr:cxnSp macro="">
      <xdr:nvCxnSpPr>
        <xdr:cNvPr id="695" name="直線コネクタ 694"/>
        <xdr:cNvCxnSpPr/>
      </xdr:nvCxnSpPr>
      <xdr:spPr>
        <a:xfrm flipV="1">
          <a:off x="15481300" y="16168839"/>
          <a:ext cx="838200" cy="7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164228</xdr:rowOff>
    </xdr:from>
    <xdr:ext cx="534377" cy="259045"/>
    <xdr:sp macro="" textlink="">
      <xdr:nvSpPr>
        <xdr:cNvPr id="696" name="公債費平均値テキスト"/>
        <xdr:cNvSpPr txBox="1"/>
      </xdr:nvSpPr>
      <xdr:spPr>
        <a:xfrm>
          <a:off x="16370300" y="16280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14351</xdr:rowOff>
    </xdr:from>
    <xdr:to>
      <xdr:col>23</xdr:col>
      <xdr:colOff>568325</xdr:colOff>
      <xdr:row>95</xdr:row>
      <xdr:rowOff>115951</xdr:rowOff>
    </xdr:to>
    <xdr:sp macro="" textlink="">
      <xdr:nvSpPr>
        <xdr:cNvPr id="697" name="フローチャート : 判断 696"/>
        <xdr:cNvSpPr/>
      </xdr:nvSpPr>
      <xdr:spPr>
        <a:xfrm>
          <a:off x="162687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124625</xdr:rowOff>
    </xdr:from>
    <xdr:to>
      <xdr:col>22</xdr:col>
      <xdr:colOff>365125</xdr:colOff>
      <xdr:row>94</xdr:row>
      <xdr:rowOff>129617</xdr:rowOff>
    </xdr:to>
    <xdr:cxnSp macro="">
      <xdr:nvCxnSpPr>
        <xdr:cNvPr id="698" name="直線コネクタ 697"/>
        <xdr:cNvCxnSpPr/>
      </xdr:nvCxnSpPr>
      <xdr:spPr>
        <a:xfrm>
          <a:off x="14592300" y="16240925"/>
          <a:ext cx="889000" cy="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107810</xdr:rowOff>
    </xdr:from>
    <xdr:to>
      <xdr:col>22</xdr:col>
      <xdr:colOff>415925</xdr:colOff>
      <xdr:row>96</xdr:row>
      <xdr:rowOff>37960</xdr:rowOff>
    </xdr:to>
    <xdr:sp macro="" textlink="">
      <xdr:nvSpPr>
        <xdr:cNvPr id="699" name="フローチャート : 判断 698"/>
        <xdr:cNvSpPr/>
      </xdr:nvSpPr>
      <xdr:spPr>
        <a:xfrm>
          <a:off x="15430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29087</xdr:rowOff>
    </xdr:from>
    <xdr:ext cx="534377" cy="259045"/>
    <xdr:sp macro="" textlink="">
      <xdr:nvSpPr>
        <xdr:cNvPr id="700" name="テキスト ボックス 699"/>
        <xdr:cNvSpPr txBox="1"/>
      </xdr:nvSpPr>
      <xdr:spPr>
        <a:xfrm>
          <a:off x="15214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115926</xdr:rowOff>
    </xdr:from>
    <xdr:to>
      <xdr:col>21</xdr:col>
      <xdr:colOff>161925</xdr:colOff>
      <xdr:row>94</xdr:row>
      <xdr:rowOff>124625</xdr:rowOff>
    </xdr:to>
    <xdr:cxnSp macro="">
      <xdr:nvCxnSpPr>
        <xdr:cNvPr id="701" name="直線コネクタ 700"/>
        <xdr:cNvCxnSpPr/>
      </xdr:nvCxnSpPr>
      <xdr:spPr>
        <a:xfrm>
          <a:off x="13703300" y="16232226"/>
          <a:ext cx="889000" cy="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109995</xdr:rowOff>
    </xdr:from>
    <xdr:to>
      <xdr:col>21</xdr:col>
      <xdr:colOff>212725</xdr:colOff>
      <xdr:row>96</xdr:row>
      <xdr:rowOff>40145</xdr:rowOff>
    </xdr:to>
    <xdr:sp macro="" textlink="">
      <xdr:nvSpPr>
        <xdr:cNvPr id="702" name="フローチャート : 判断 701"/>
        <xdr:cNvSpPr/>
      </xdr:nvSpPr>
      <xdr:spPr>
        <a:xfrm>
          <a:off x="14541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31272</xdr:rowOff>
    </xdr:from>
    <xdr:ext cx="534377" cy="259045"/>
    <xdr:sp macro="" textlink="">
      <xdr:nvSpPr>
        <xdr:cNvPr id="703" name="テキスト ボックス 702"/>
        <xdr:cNvSpPr txBox="1"/>
      </xdr:nvSpPr>
      <xdr:spPr>
        <a:xfrm>
          <a:off x="14325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114948</xdr:rowOff>
    </xdr:from>
    <xdr:to>
      <xdr:col>19</xdr:col>
      <xdr:colOff>644525</xdr:colOff>
      <xdr:row>94</xdr:row>
      <xdr:rowOff>115926</xdr:rowOff>
    </xdr:to>
    <xdr:cxnSp macro="">
      <xdr:nvCxnSpPr>
        <xdr:cNvPr id="704" name="直線コネクタ 703"/>
        <xdr:cNvCxnSpPr/>
      </xdr:nvCxnSpPr>
      <xdr:spPr>
        <a:xfrm>
          <a:off x="12814300" y="16231248"/>
          <a:ext cx="889000" cy="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108293</xdr:rowOff>
    </xdr:from>
    <xdr:to>
      <xdr:col>20</xdr:col>
      <xdr:colOff>9525</xdr:colOff>
      <xdr:row>96</xdr:row>
      <xdr:rowOff>38443</xdr:rowOff>
    </xdr:to>
    <xdr:sp macro="" textlink="">
      <xdr:nvSpPr>
        <xdr:cNvPr id="705" name="フローチャート : 判断 704"/>
        <xdr:cNvSpPr/>
      </xdr:nvSpPr>
      <xdr:spPr>
        <a:xfrm>
          <a:off x="13652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29570</xdr:rowOff>
    </xdr:from>
    <xdr:ext cx="534377" cy="259045"/>
    <xdr:sp macro="" textlink="">
      <xdr:nvSpPr>
        <xdr:cNvPr id="706" name="テキスト ボックス 705"/>
        <xdr:cNvSpPr txBox="1"/>
      </xdr:nvSpPr>
      <xdr:spPr>
        <a:xfrm>
          <a:off x="13436111" y="1648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93701</xdr:rowOff>
    </xdr:from>
    <xdr:to>
      <xdr:col>18</xdr:col>
      <xdr:colOff>492125</xdr:colOff>
      <xdr:row>96</xdr:row>
      <xdr:rowOff>23851</xdr:rowOff>
    </xdr:to>
    <xdr:sp macro="" textlink="">
      <xdr:nvSpPr>
        <xdr:cNvPr id="707" name="フローチャート : 判断 706"/>
        <xdr:cNvSpPr/>
      </xdr:nvSpPr>
      <xdr:spPr>
        <a:xfrm>
          <a:off x="12763500" y="1638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14978</xdr:rowOff>
    </xdr:from>
    <xdr:ext cx="534377" cy="259045"/>
    <xdr:sp macro="" textlink="">
      <xdr:nvSpPr>
        <xdr:cNvPr id="708" name="テキスト ボックス 707"/>
        <xdr:cNvSpPr txBox="1"/>
      </xdr:nvSpPr>
      <xdr:spPr>
        <a:xfrm>
          <a:off x="12547111" y="1647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1739</xdr:rowOff>
    </xdr:from>
    <xdr:to>
      <xdr:col>23</xdr:col>
      <xdr:colOff>568325</xdr:colOff>
      <xdr:row>94</xdr:row>
      <xdr:rowOff>103339</xdr:rowOff>
    </xdr:to>
    <xdr:sp macro="" textlink="">
      <xdr:nvSpPr>
        <xdr:cNvPr id="714" name="円/楕円 713"/>
        <xdr:cNvSpPr/>
      </xdr:nvSpPr>
      <xdr:spPr>
        <a:xfrm>
          <a:off x="16268700" y="1611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24616</xdr:rowOff>
    </xdr:from>
    <xdr:ext cx="534377" cy="259045"/>
    <xdr:sp macro="" textlink="">
      <xdr:nvSpPr>
        <xdr:cNvPr id="715" name="公債費該当値テキスト"/>
        <xdr:cNvSpPr txBox="1"/>
      </xdr:nvSpPr>
      <xdr:spPr>
        <a:xfrm>
          <a:off x="16370300" y="1596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66,863</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78817</xdr:rowOff>
    </xdr:from>
    <xdr:to>
      <xdr:col>22</xdr:col>
      <xdr:colOff>415925</xdr:colOff>
      <xdr:row>95</xdr:row>
      <xdr:rowOff>8967</xdr:rowOff>
    </xdr:to>
    <xdr:sp macro="" textlink="">
      <xdr:nvSpPr>
        <xdr:cNvPr id="716" name="円/楕円 715"/>
        <xdr:cNvSpPr/>
      </xdr:nvSpPr>
      <xdr:spPr>
        <a:xfrm>
          <a:off x="15430500" y="1619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25494</xdr:rowOff>
    </xdr:from>
    <xdr:ext cx="534377" cy="259045"/>
    <xdr:sp macro="" textlink="">
      <xdr:nvSpPr>
        <xdr:cNvPr id="717" name="テキスト ボックス 716"/>
        <xdr:cNvSpPr txBox="1"/>
      </xdr:nvSpPr>
      <xdr:spPr>
        <a:xfrm>
          <a:off x="15214111" y="1597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60,794</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73825</xdr:rowOff>
    </xdr:from>
    <xdr:to>
      <xdr:col>21</xdr:col>
      <xdr:colOff>212725</xdr:colOff>
      <xdr:row>95</xdr:row>
      <xdr:rowOff>3975</xdr:rowOff>
    </xdr:to>
    <xdr:sp macro="" textlink="">
      <xdr:nvSpPr>
        <xdr:cNvPr id="718" name="円/楕円 717"/>
        <xdr:cNvSpPr/>
      </xdr:nvSpPr>
      <xdr:spPr>
        <a:xfrm>
          <a:off x="14541500" y="1619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20502</xdr:rowOff>
    </xdr:from>
    <xdr:ext cx="534377" cy="259045"/>
    <xdr:sp macro="" textlink="">
      <xdr:nvSpPr>
        <xdr:cNvPr id="719" name="テキスト ボックス 718"/>
        <xdr:cNvSpPr txBox="1"/>
      </xdr:nvSpPr>
      <xdr:spPr>
        <a:xfrm>
          <a:off x="14325111" y="1596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61,187</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65126</xdr:rowOff>
    </xdr:from>
    <xdr:to>
      <xdr:col>20</xdr:col>
      <xdr:colOff>9525</xdr:colOff>
      <xdr:row>94</xdr:row>
      <xdr:rowOff>166726</xdr:rowOff>
    </xdr:to>
    <xdr:sp macro="" textlink="">
      <xdr:nvSpPr>
        <xdr:cNvPr id="720" name="円/楕円 719"/>
        <xdr:cNvSpPr/>
      </xdr:nvSpPr>
      <xdr:spPr>
        <a:xfrm>
          <a:off x="13652500" y="1618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11803</xdr:rowOff>
    </xdr:from>
    <xdr:ext cx="534377" cy="259045"/>
    <xdr:sp macro="" textlink="">
      <xdr:nvSpPr>
        <xdr:cNvPr id="721" name="テキスト ボックス 720"/>
        <xdr:cNvSpPr txBox="1"/>
      </xdr:nvSpPr>
      <xdr:spPr>
        <a:xfrm>
          <a:off x="13436111" y="1595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61,872</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64148</xdr:rowOff>
    </xdr:from>
    <xdr:to>
      <xdr:col>18</xdr:col>
      <xdr:colOff>492125</xdr:colOff>
      <xdr:row>94</xdr:row>
      <xdr:rowOff>165748</xdr:rowOff>
    </xdr:to>
    <xdr:sp macro="" textlink="">
      <xdr:nvSpPr>
        <xdr:cNvPr id="722" name="円/楕円 721"/>
        <xdr:cNvSpPr/>
      </xdr:nvSpPr>
      <xdr:spPr>
        <a:xfrm>
          <a:off x="12763500" y="1618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10825</xdr:rowOff>
    </xdr:from>
    <xdr:ext cx="534377" cy="259045"/>
    <xdr:sp macro="" textlink="">
      <xdr:nvSpPr>
        <xdr:cNvPr id="723" name="テキスト ボックス 722"/>
        <xdr:cNvSpPr txBox="1"/>
      </xdr:nvSpPr>
      <xdr:spPr>
        <a:xfrm>
          <a:off x="12547111" y="1595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61,949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7" name="テキスト ボックス 73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9" name="テキスト ボックス 73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1" name="テキスト ボックス 74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79807</xdr:rowOff>
    </xdr:from>
    <xdr:to>
      <xdr:col>32</xdr:col>
      <xdr:colOff>186689</xdr:colOff>
      <xdr:row>38</xdr:row>
      <xdr:rowOff>139700</xdr:rowOff>
    </xdr:to>
    <xdr:cxnSp macro="">
      <xdr:nvCxnSpPr>
        <xdr:cNvPr id="745" name="直線コネクタ 744"/>
        <xdr:cNvCxnSpPr/>
      </xdr:nvCxnSpPr>
      <xdr:spPr>
        <a:xfrm flipV="1">
          <a:off x="22159595" y="5566207"/>
          <a:ext cx="1269" cy="108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145864</xdr:rowOff>
    </xdr:from>
    <xdr:ext cx="249299" cy="259045"/>
    <xdr:sp macro="" textlink="">
      <xdr:nvSpPr>
        <xdr:cNvPr id="746" name="諸支出金最小値テキスト"/>
        <xdr:cNvSpPr txBox="1"/>
      </xdr:nvSpPr>
      <xdr:spPr>
        <a:xfrm>
          <a:off x="22212300" y="6660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26484</xdr:rowOff>
    </xdr:from>
    <xdr:ext cx="469744" cy="259045"/>
    <xdr:sp macro="" textlink="">
      <xdr:nvSpPr>
        <xdr:cNvPr id="748" name="諸支出金最大値テキスト"/>
        <xdr:cNvSpPr txBox="1"/>
      </xdr:nvSpPr>
      <xdr:spPr>
        <a:xfrm>
          <a:off x="22212300" y="5341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a:t>
          </a:r>
          <a:endParaRPr kumimoji="1" lang="ja-JP" altLang="en-US" sz="1000" b="1">
            <a:latin typeface="ＭＳ Ｐゴシック"/>
          </a:endParaRPr>
        </a:p>
      </xdr:txBody>
    </xdr:sp>
    <xdr:clientData/>
  </xdr:oneCellAnchor>
  <xdr:twoCellAnchor>
    <xdr:from>
      <xdr:col>32</xdr:col>
      <xdr:colOff>98425</xdr:colOff>
      <xdr:row>32</xdr:row>
      <xdr:rowOff>79807</xdr:rowOff>
    </xdr:from>
    <xdr:to>
      <xdr:col>32</xdr:col>
      <xdr:colOff>276225</xdr:colOff>
      <xdr:row>32</xdr:row>
      <xdr:rowOff>79807</xdr:rowOff>
    </xdr:to>
    <xdr:cxnSp macro="">
      <xdr:nvCxnSpPr>
        <xdr:cNvPr id="749" name="直線コネクタ 748"/>
        <xdr:cNvCxnSpPr/>
      </xdr:nvCxnSpPr>
      <xdr:spPr>
        <a:xfrm>
          <a:off x="22072600" y="556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63314</xdr:rowOff>
    </xdr:from>
    <xdr:ext cx="378565" cy="259045"/>
    <xdr:sp macro="" textlink="">
      <xdr:nvSpPr>
        <xdr:cNvPr id="751" name="諸支出金平均値テキスト"/>
        <xdr:cNvSpPr txBox="1"/>
      </xdr:nvSpPr>
      <xdr:spPr>
        <a:xfrm>
          <a:off x="22212300" y="64069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40437</xdr:rowOff>
    </xdr:from>
    <xdr:to>
      <xdr:col>32</xdr:col>
      <xdr:colOff>238125</xdr:colOff>
      <xdr:row>38</xdr:row>
      <xdr:rowOff>142037</xdr:rowOff>
    </xdr:to>
    <xdr:sp macro="" textlink="">
      <xdr:nvSpPr>
        <xdr:cNvPr id="752" name="フローチャート : 判断 751"/>
        <xdr:cNvSpPr/>
      </xdr:nvSpPr>
      <xdr:spPr>
        <a:xfrm>
          <a:off x="22110700" y="655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23063</xdr:rowOff>
    </xdr:from>
    <xdr:to>
      <xdr:col>31</xdr:col>
      <xdr:colOff>85725</xdr:colOff>
      <xdr:row>38</xdr:row>
      <xdr:rowOff>124663</xdr:rowOff>
    </xdr:to>
    <xdr:sp macro="" textlink="">
      <xdr:nvSpPr>
        <xdr:cNvPr id="754" name="フローチャート : 判断 753"/>
        <xdr:cNvSpPr/>
      </xdr:nvSpPr>
      <xdr:spPr>
        <a:xfrm>
          <a:off x="21272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141190</xdr:rowOff>
    </xdr:from>
    <xdr:ext cx="378565" cy="259045"/>
    <xdr:sp macro="" textlink="">
      <xdr:nvSpPr>
        <xdr:cNvPr id="755" name="テキスト ボックス 754"/>
        <xdr:cNvSpPr txBox="1"/>
      </xdr:nvSpPr>
      <xdr:spPr>
        <a:xfrm>
          <a:off x="21134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29007</xdr:rowOff>
    </xdr:from>
    <xdr:to>
      <xdr:col>29</xdr:col>
      <xdr:colOff>568325</xdr:colOff>
      <xdr:row>38</xdr:row>
      <xdr:rowOff>130607</xdr:rowOff>
    </xdr:to>
    <xdr:sp macro="" textlink="">
      <xdr:nvSpPr>
        <xdr:cNvPr id="757" name="フローチャート : 判断 756"/>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147134</xdr:rowOff>
    </xdr:from>
    <xdr:ext cx="378565" cy="259045"/>
    <xdr:sp macro="" textlink="">
      <xdr:nvSpPr>
        <xdr:cNvPr id="758" name="テキスト ボックス 757"/>
        <xdr:cNvSpPr txBox="1"/>
      </xdr:nvSpPr>
      <xdr:spPr>
        <a:xfrm>
          <a:off x="20245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152451</xdr:rowOff>
    </xdr:from>
    <xdr:to>
      <xdr:col>28</xdr:col>
      <xdr:colOff>365125</xdr:colOff>
      <xdr:row>38</xdr:row>
      <xdr:rowOff>82601</xdr:rowOff>
    </xdr:to>
    <xdr:sp macro="" textlink="">
      <xdr:nvSpPr>
        <xdr:cNvPr id="760" name="フローチャート : 判断 759"/>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99128</xdr:rowOff>
    </xdr:from>
    <xdr:ext cx="378565" cy="259045"/>
    <xdr:sp macro="" textlink="">
      <xdr:nvSpPr>
        <xdr:cNvPr id="761" name="テキスト ボックス 760"/>
        <xdr:cNvSpPr txBox="1"/>
      </xdr:nvSpPr>
      <xdr:spPr>
        <a:xfrm>
          <a:off x="19356017" y="62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135077</xdr:rowOff>
    </xdr:from>
    <xdr:to>
      <xdr:col>27</xdr:col>
      <xdr:colOff>161925</xdr:colOff>
      <xdr:row>38</xdr:row>
      <xdr:rowOff>65227</xdr:rowOff>
    </xdr:to>
    <xdr:sp macro="" textlink="">
      <xdr:nvSpPr>
        <xdr:cNvPr id="762" name="フローチャート : 判断 761"/>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81754</xdr:rowOff>
    </xdr:from>
    <xdr:ext cx="378565" cy="259045"/>
    <xdr:sp macro="" textlink="">
      <xdr:nvSpPr>
        <xdr:cNvPr id="763" name="テキスト ボックス 762"/>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9" name="円/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18864</xdr:rowOff>
    </xdr:from>
    <xdr:ext cx="249299" cy="259045"/>
    <xdr:sp macro="" textlink="">
      <xdr:nvSpPr>
        <xdr:cNvPr id="770" name="諸支出金該当値テキスト"/>
        <xdr:cNvSpPr txBox="1"/>
      </xdr:nvSpPr>
      <xdr:spPr>
        <a:xfrm>
          <a:off x="22212300" y="6533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1" name="円/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2" name="テキスト ボックス 77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3" name="円/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4" name="テキスト ボックス 77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5" name="円/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6" name="テキスト ボックス 77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7" name="円/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8" name="テキスト ボックス 77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9" name="直線コネクタ 78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0" name="テキスト ボックス 78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1" name="直線コネクタ 79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92" name="テキスト ボックス 791"/>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3" name="直線コネクタ 79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94" name="テキスト ボックス 793"/>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5" name="直線コネクタ 79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96" name="テキスト ボックス 795"/>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7" name="直線コネクタ 79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8" name="テキスト ボックス 797"/>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9" name="直線コネクタ 79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0" name="テキスト ボックス 799"/>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2" name="テキスト ボックス 80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4" name="直線コネクタ 803"/>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5"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6" name="直線コネクタ 80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7"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8" name="直線コネクタ 80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9" name="直線コネクタ 808"/>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0"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1" name="フローチャート : 判断 810"/>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2" name="直線コネクタ 811"/>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13" name="フローチャート : 判断 812"/>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14" name="テキスト ボックス 813"/>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5" name="直線コネクタ 814"/>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16" name="フローチャート : 判断 815"/>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7" name="テキスト ボックス 816"/>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8" name="直線コネクタ 817"/>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19" name="フローチャート : 判断 818"/>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20" name="テキスト ボックス 819"/>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21" name="フローチャート : 判断 820"/>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22" name="テキスト ボックス 821"/>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8" name="円/楕円 827"/>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29"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0" name="円/楕円 82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31" name="テキスト ボックス 830"/>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2" name="円/楕円 831"/>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33" name="テキスト ボックス 832"/>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4" name="円/楕円 833"/>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35" name="テキスト ボックス 834"/>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6" name="円/楕円 835"/>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7" name="テキスト ボックス 836"/>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山鹿市の自治体規模が小さいため、全国平均と比べると、住民一人当たりのコストは割高である。人口及び産業構造等が類似する類似団体平均と比較すると、</a:t>
          </a:r>
          <a:r>
            <a:rPr kumimoji="1" lang="ja-JP" altLang="en-US" sz="1100">
              <a:solidFill>
                <a:schemeClr val="dk1"/>
              </a:solidFill>
              <a:effectLst/>
              <a:latin typeface="+mn-lt"/>
              <a:ea typeface="+mn-ea"/>
              <a:cs typeface="+mn-cs"/>
            </a:rPr>
            <a:t>議会費、総務費、民生費、農林水産業費、消防費、公債費</a:t>
          </a:r>
          <a:r>
            <a:rPr kumimoji="1" lang="ja-JP" altLang="ja-JP" sz="1100">
              <a:solidFill>
                <a:schemeClr val="dk1"/>
              </a:solidFill>
              <a:effectLst/>
              <a:latin typeface="+mn-lt"/>
              <a:ea typeface="+mn-ea"/>
              <a:cs typeface="+mn-cs"/>
            </a:rPr>
            <a:t>のコストが割高である。</a:t>
          </a:r>
          <a:r>
            <a:rPr kumimoji="1" lang="ja-JP" altLang="en-US" sz="1100">
              <a:solidFill>
                <a:schemeClr val="dk1"/>
              </a:solidFill>
              <a:effectLst/>
              <a:latin typeface="+mn-lt"/>
              <a:ea typeface="+mn-ea"/>
              <a:cs typeface="+mn-cs"/>
            </a:rPr>
            <a:t>議会費については、合併後議員定数の削減</a:t>
          </a:r>
          <a:r>
            <a:rPr kumimoji="1" lang="ja-JP" altLang="en-US"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30</a:t>
          </a:r>
          <a:r>
            <a:rPr kumimoji="1" lang="ja-JP" altLang="en-US" sz="1100">
              <a:solidFill>
                <a:schemeClr val="dk1"/>
              </a:solidFill>
              <a:effectLst/>
              <a:latin typeface="+mn-ea"/>
              <a:ea typeface="+mn-ea"/>
              <a:cs typeface="+mn-cs"/>
            </a:rPr>
            <a:t>人→</a:t>
          </a:r>
          <a:r>
            <a:rPr kumimoji="1" lang="en-US" altLang="ja-JP" sz="1100">
              <a:solidFill>
                <a:schemeClr val="dk1"/>
              </a:solidFill>
              <a:effectLst/>
              <a:latin typeface="+mn-ea"/>
              <a:ea typeface="+mn-ea"/>
              <a:cs typeface="+mn-cs"/>
            </a:rPr>
            <a:t>20</a:t>
          </a:r>
          <a:r>
            <a:rPr kumimoji="1" lang="ja-JP" altLang="en-US" sz="1100">
              <a:solidFill>
                <a:schemeClr val="dk1"/>
              </a:solidFill>
              <a:effectLst/>
              <a:latin typeface="+mn-ea"/>
              <a:ea typeface="+mn-ea"/>
              <a:cs typeface="+mn-cs"/>
            </a:rPr>
            <a:t>人）に取り組むなど、行政改革を進めており、今後も引き続き、住民の意見を適切に反映できる規模の議員定数により、議会運営を図っていく。総務費については、市庁舎の整備、類似団体と比較して依然として過剰な職員数及びそれに係る退職手当の影響であり、今後も適正な定員管理に努めていく。民生費については、</a:t>
          </a:r>
          <a:r>
            <a:rPr kumimoji="1" lang="ja-JP" altLang="ja-JP" sz="1100">
              <a:solidFill>
                <a:schemeClr val="dk1"/>
              </a:solidFill>
              <a:effectLst/>
              <a:latin typeface="+mn-lt"/>
              <a:ea typeface="+mn-ea"/>
              <a:cs typeface="+mn-cs"/>
            </a:rPr>
            <a:t>高齢化の進展や本市独自の子ども医療費対策等の影響</a:t>
          </a:r>
          <a:r>
            <a:rPr kumimoji="1" lang="ja-JP" altLang="en-US" sz="1100">
              <a:solidFill>
                <a:schemeClr val="dk1"/>
              </a:solidFill>
              <a:effectLst/>
              <a:latin typeface="+mn-lt"/>
              <a:ea typeface="+mn-ea"/>
              <a:cs typeface="+mn-cs"/>
            </a:rPr>
            <a:t>であり、今後も適正な給付水準の確保に努めていく。農林水産業費については、本市の基幹産業である農業等の振興であり、今後も充実させていくものである。消防費については、消防単独化や消防デジタル無線整備の影響により、住民一人当たりのコストが急増しており、今後は、消防広域化の動きに注視しつつ、周辺自治体との連携を通して消防力の強化を図っていくものである</a:t>
          </a:r>
          <a:r>
            <a:rPr kumimoji="1" lang="ja-JP" altLang="ja-JP" sz="1100">
              <a:solidFill>
                <a:schemeClr val="dk1"/>
              </a:solidFill>
              <a:effectLst/>
              <a:latin typeface="+mn-lt"/>
              <a:ea typeface="+mn-ea"/>
              <a:cs typeface="+mn-cs"/>
            </a:rPr>
            <a:t>、公債費について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合併後の社会資本整備</a:t>
          </a:r>
          <a:r>
            <a:rPr kumimoji="1" lang="ja-JP" altLang="en-US" sz="1100">
              <a:solidFill>
                <a:schemeClr val="dk1"/>
              </a:solidFill>
              <a:effectLst/>
              <a:latin typeface="+mn-lt"/>
              <a:ea typeface="+mn-ea"/>
              <a:cs typeface="+mn-cs"/>
            </a:rPr>
            <a:t>や地方財政の財源不足に対応するための臨時財政対策債</a:t>
          </a:r>
          <a:r>
            <a:rPr kumimoji="1" lang="ja-JP" altLang="ja-JP" sz="1100">
              <a:solidFill>
                <a:schemeClr val="dk1"/>
              </a:solidFill>
              <a:effectLst/>
              <a:latin typeface="+mn-lt"/>
              <a:ea typeface="+mn-ea"/>
              <a:cs typeface="+mn-cs"/>
            </a:rPr>
            <a:t>に係る公債費償還の影響</a:t>
          </a:r>
          <a:r>
            <a:rPr kumimoji="1" lang="ja-JP" altLang="en-US" sz="1100">
              <a:solidFill>
                <a:schemeClr val="dk1"/>
              </a:solidFill>
              <a:effectLst/>
              <a:latin typeface="+mn-lt"/>
              <a:ea typeface="+mn-ea"/>
              <a:cs typeface="+mn-cs"/>
            </a:rPr>
            <a:t>で増加傾向にあり、将来世代に負担を先送りしない財政運営を図り、適正水準の確保を図るものである。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実質収支については、決算規模及び標準財政規模から見て、概ね適正水準で推移している。実質単年度収支は、</a:t>
          </a:r>
          <a:r>
            <a:rPr kumimoji="1" lang="ja-JP" altLang="en-US" sz="1100">
              <a:solidFill>
                <a:sysClr val="windowText" lastClr="000000"/>
              </a:solidFill>
              <a:effectLst/>
              <a:latin typeface="+mn-ea"/>
              <a:ea typeface="+mn-ea"/>
              <a:cs typeface="+mn-cs"/>
            </a:rPr>
            <a:t>地方消費税の引上げの通年化等による地方消費税交付金の増加や市税の増加等により、</a:t>
          </a:r>
          <a:r>
            <a:rPr kumimoji="1" lang="ja-JP" altLang="ja-JP" sz="1100">
              <a:solidFill>
                <a:sysClr val="windowText" lastClr="000000"/>
              </a:solidFill>
              <a:effectLst/>
              <a:latin typeface="+mn-ea"/>
              <a:ea typeface="+mn-ea"/>
              <a:cs typeface="+mn-cs"/>
            </a:rPr>
            <a:t>平成</a:t>
          </a:r>
          <a:r>
            <a:rPr kumimoji="1" lang="en-US" altLang="ja-JP" sz="1100">
              <a:solidFill>
                <a:sysClr val="windowText" lastClr="000000"/>
              </a:solidFill>
              <a:effectLst/>
              <a:latin typeface="+mn-ea"/>
              <a:ea typeface="+mn-ea"/>
              <a:cs typeface="+mn-cs"/>
            </a:rPr>
            <a:t>27</a:t>
          </a:r>
          <a:r>
            <a:rPr kumimoji="1" lang="ja-JP" altLang="ja-JP" sz="1100">
              <a:solidFill>
                <a:sysClr val="windowText" lastClr="000000"/>
              </a:solidFill>
              <a:effectLst/>
              <a:latin typeface="+mn-ea"/>
              <a:ea typeface="+mn-ea"/>
              <a:cs typeface="+mn-cs"/>
            </a:rPr>
            <a:t>年度は、</a:t>
          </a:r>
          <a:r>
            <a:rPr kumimoji="1" lang="ja-JP" altLang="en-US" sz="1100">
              <a:solidFill>
                <a:sysClr val="windowText" lastClr="000000"/>
              </a:solidFill>
              <a:effectLst/>
              <a:latin typeface="+mn-ea"/>
              <a:ea typeface="+mn-ea"/>
              <a:cs typeface="+mn-cs"/>
            </a:rPr>
            <a:t>黒字に転じた</a:t>
          </a:r>
          <a:r>
            <a:rPr kumimoji="1" lang="ja-JP" altLang="ja-JP" sz="1100">
              <a:solidFill>
                <a:sysClr val="windowText" lastClr="000000"/>
              </a:solidFill>
              <a:effectLst/>
              <a:latin typeface="+mn-ea"/>
              <a:ea typeface="+mn-ea"/>
              <a:cs typeface="+mn-cs"/>
            </a:rPr>
            <a:t>。</a:t>
          </a:r>
          <a:endParaRPr lang="ja-JP" altLang="ja-JP" sz="1400">
            <a:solidFill>
              <a:sysClr val="windowText" lastClr="000000"/>
            </a:solidFill>
            <a:effectLst/>
            <a:latin typeface="+mn-ea"/>
            <a:ea typeface="+mn-ea"/>
          </a:endParaRPr>
        </a:p>
        <a:p>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財政調整基金については、後年度予想される一般財源の減少（交付税の算定特例終了、生産年齢人口減少に起因する税収等の減少など）への補填策として、</a:t>
          </a:r>
          <a:r>
            <a:rPr kumimoji="1" lang="ja-JP" altLang="en-US" sz="1100">
              <a:solidFill>
                <a:sysClr val="windowText" lastClr="000000"/>
              </a:solidFill>
              <a:effectLst/>
              <a:latin typeface="+mn-ea"/>
              <a:ea typeface="+mn-ea"/>
              <a:cs typeface="+mn-cs"/>
            </a:rPr>
            <a:t>一定規模の確保をするものである。結果</a:t>
          </a:r>
          <a:r>
            <a:rPr kumimoji="1" lang="ja-JP" altLang="ja-JP" sz="1100">
              <a:solidFill>
                <a:sysClr val="windowText" lastClr="000000"/>
              </a:solidFill>
              <a:effectLst/>
              <a:latin typeface="+mn-ea"/>
              <a:ea typeface="+mn-ea"/>
              <a:cs typeface="+mn-cs"/>
            </a:rPr>
            <a:t>、平成</a:t>
          </a:r>
          <a:r>
            <a:rPr kumimoji="1" lang="en-US" altLang="ja-JP" sz="1100">
              <a:solidFill>
                <a:sysClr val="windowText" lastClr="000000"/>
              </a:solidFill>
              <a:effectLst/>
              <a:latin typeface="+mn-ea"/>
              <a:ea typeface="+mn-ea"/>
              <a:cs typeface="+mn-cs"/>
            </a:rPr>
            <a:t>27</a:t>
          </a:r>
          <a:r>
            <a:rPr kumimoji="1" lang="ja-JP" altLang="ja-JP" sz="1100">
              <a:solidFill>
                <a:sysClr val="windowText" lastClr="000000"/>
              </a:solidFill>
              <a:effectLst/>
              <a:latin typeface="+mn-ea"/>
              <a:ea typeface="+mn-ea"/>
              <a:cs typeface="+mn-cs"/>
            </a:rPr>
            <a:t>年度末で</a:t>
          </a:r>
          <a:r>
            <a:rPr kumimoji="1" lang="en-US" altLang="ja-JP" sz="1100">
              <a:solidFill>
                <a:sysClr val="windowText" lastClr="000000"/>
              </a:solidFill>
              <a:effectLst/>
              <a:latin typeface="+mn-ea"/>
              <a:ea typeface="+mn-ea"/>
              <a:cs typeface="+mn-cs"/>
            </a:rPr>
            <a:t>69</a:t>
          </a:r>
          <a:r>
            <a:rPr kumimoji="1" lang="ja-JP" altLang="ja-JP" sz="1100">
              <a:solidFill>
                <a:sysClr val="windowText" lastClr="000000"/>
              </a:solidFill>
              <a:effectLst/>
              <a:latin typeface="+mn-ea"/>
              <a:ea typeface="+mn-ea"/>
              <a:cs typeface="+mn-cs"/>
            </a:rPr>
            <a:t>億円余りの残高となっており、標準財政規模から見ると、概ね適正水準を確保している。</a:t>
          </a:r>
          <a:endParaRPr lang="ja-JP" altLang="ja-JP" sz="1400">
            <a:solidFill>
              <a:sysClr val="windowText" lastClr="000000"/>
            </a:solidFill>
            <a:effectLst/>
            <a:latin typeface="+mn-ea"/>
            <a:ea typeface="+mn-ea"/>
          </a:endParaRPr>
        </a:p>
        <a:p>
          <a:r>
            <a:rPr kumimoji="1" lang="ja-JP" altLang="ja-JP" sz="1100">
              <a:solidFill>
                <a:sysClr val="windowText" lastClr="000000"/>
              </a:solidFill>
              <a:effectLst/>
              <a:latin typeface="+mn-ea"/>
              <a:ea typeface="+mn-ea"/>
              <a:cs typeface="+mn-cs"/>
            </a:rPr>
            <a:t>　今後も、社会経済情勢の変化や国の制度改革の動向を的確に捉えた財政運営に心掛け、環境変化に柔軟に対応できる強固な財政基盤を確立する。</a:t>
          </a:r>
          <a:endParaRPr lang="ja-JP" altLang="ja-JP" sz="1400">
            <a:solidFill>
              <a:sysClr val="windowText" lastClr="000000"/>
            </a:solidFill>
            <a:effectLst/>
            <a:latin typeface="+mn-ea"/>
            <a:ea typeface="+mn-ea"/>
          </a:endParaRPr>
        </a:p>
        <a:p>
          <a:endParaRPr kumimoji="1" lang="ja-JP" altLang="en-US" sz="1400">
            <a:solidFill>
              <a:sysClr val="windowText" lastClr="000000"/>
            </a:solidFill>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平成</a:t>
          </a:r>
          <a:r>
            <a:rPr kumimoji="1" lang="en-US" altLang="ja-JP" sz="1100">
              <a:solidFill>
                <a:sysClr val="windowText" lastClr="000000"/>
              </a:solidFill>
              <a:effectLst/>
              <a:latin typeface="+mn-ea"/>
              <a:ea typeface="+mn-ea"/>
              <a:cs typeface="+mn-cs"/>
            </a:rPr>
            <a:t>27</a:t>
          </a:r>
          <a:r>
            <a:rPr kumimoji="1" lang="ja-JP" altLang="ja-JP" sz="1100">
              <a:solidFill>
                <a:sysClr val="windowText" lastClr="000000"/>
              </a:solidFill>
              <a:effectLst/>
              <a:latin typeface="+mn-ea"/>
              <a:ea typeface="+mn-ea"/>
              <a:cs typeface="+mn-cs"/>
            </a:rPr>
            <a:t>年度については、全会計において黒字決算となっているため、連結実質赤字比率はマイナスとなっている。しかしながら、病院事業会計においては、平成</a:t>
          </a:r>
          <a:r>
            <a:rPr kumimoji="1" lang="en-US" altLang="ja-JP" sz="1100">
              <a:solidFill>
                <a:sysClr val="windowText" lastClr="000000"/>
              </a:solidFill>
              <a:effectLst/>
              <a:latin typeface="+mn-ea"/>
              <a:ea typeface="+mn-ea"/>
              <a:cs typeface="+mn-cs"/>
            </a:rPr>
            <a:t>20</a:t>
          </a:r>
          <a:r>
            <a:rPr kumimoji="1" lang="ja-JP" altLang="ja-JP" sz="1100">
              <a:solidFill>
                <a:sysClr val="windowText" lastClr="000000"/>
              </a:solidFill>
              <a:effectLst/>
              <a:latin typeface="+mn-ea"/>
              <a:ea typeface="+mn-ea"/>
              <a:cs typeface="+mn-cs"/>
            </a:rPr>
            <a:t>年度以降に生じた資金不足により、累積欠損金を約</a:t>
          </a:r>
          <a:r>
            <a:rPr kumimoji="1" lang="en-US" altLang="ja-JP" sz="1100">
              <a:solidFill>
                <a:sysClr val="windowText" lastClr="000000"/>
              </a:solidFill>
              <a:effectLst/>
              <a:latin typeface="+mn-ea"/>
              <a:ea typeface="+mn-ea"/>
              <a:cs typeface="+mn-cs"/>
            </a:rPr>
            <a:t>12</a:t>
          </a:r>
          <a:r>
            <a:rPr kumimoji="1" lang="ja-JP" altLang="ja-JP" sz="1100">
              <a:solidFill>
                <a:sysClr val="windowText" lastClr="000000"/>
              </a:solidFill>
              <a:effectLst/>
              <a:latin typeface="+mn-ea"/>
              <a:ea typeface="+mn-ea"/>
              <a:cs typeface="+mn-cs"/>
            </a:rPr>
            <a:t>億</a:t>
          </a:r>
          <a:r>
            <a:rPr kumimoji="1" lang="en-US" altLang="ja-JP" sz="1100">
              <a:solidFill>
                <a:sysClr val="windowText" lastClr="000000"/>
              </a:solidFill>
              <a:effectLst/>
              <a:latin typeface="+mn-ea"/>
              <a:ea typeface="+mn-ea"/>
              <a:cs typeface="+mn-cs"/>
            </a:rPr>
            <a:t>9,961</a:t>
          </a:r>
          <a:r>
            <a:rPr kumimoji="1" lang="ja-JP" altLang="ja-JP" sz="1100">
              <a:solidFill>
                <a:sysClr val="windowText" lastClr="000000"/>
              </a:solidFill>
              <a:effectLst/>
              <a:latin typeface="+mn-ea"/>
              <a:ea typeface="+mn-ea"/>
              <a:cs typeface="+mn-cs"/>
            </a:rPr>
            <a:t>万円抱えている。</a:t>
          </a:r>
          <a:endParaRPr lang="ja-JP" altLang="ja-JP" sz="1400">
            <a:solidFill>
              <a:sysClr val="windowText" lastClr="000000"/>
            </a:solidFill>
            <a:effectLst/>
            <a:latin typeface="+mn-ea"/>
            <a:ea typeface="+mn-ea"/>
          </a:endParaRPr>
        </a:p>
        <a:p>
          <a:r>
            <a:rPr kumimoji="1" lang="ja-JP" altLang="ja-JP" sz="1100">
              <a:solidFill>
                <a:sysClr val="windowText" lastClr="000000"/>
              </a:solidFill>
              <a:effectLst/>
              <a:latin typeface="+mn-ea"/>
              <a:ea typeface="+mn-ea"/>
              <a:cs typeface="+mn-cs"/>
            </a:rPr>
            <a:t>　このことから、病院事業会計においては、</a:t>
          </a:r>
          <a:r>
            <a:rPr kumimoji="1" lang="en-US" altLang="ja-JP" sz="1100">
              <a:solidFill>
                <a:sysClr val="windowText" lastClr="000000"/>
              </a:solidFill>
              <a:effectLst/>
              <a:latin typeface="+mn-ea"/>
              <a:ea typeface="+mn-ea"/>
              <a:cs typeface="+mn-cs"/>
            </a:rPr>
            <a:t>H29.3</a:t>
          </a:r>
          <a:r>
            <a:rPr kumimoji="1" lang="ja-JP" altLang="en-US" sz="1100">
              <a:solidFill>
                <a:sysClr val="windowText" lastClr="000000"/>
              </a:solidFill>
              <a:effectLst/>
              <a:latin typeface="+mn-ea"/>
              <a:ea typeface="+mn-ea"/>
              <a:cs typeface="+mn-cs"/>
            </a:rPr>
            <a:t>月に病院改革プランを策定し、</a:t>
          </a:r>
          <a:r>
            <a:rPr kumimoji="1" lang="ja-JP" altLang="ja-JP" sz="1100">
              <a:solidFill>
                <a:sysClr val="windowText" lastClr="000000"/>
              </a:solidFill>
              <a:effectLst/>
              <a:latin typeface="+mn-ea"/>
              <a:ea typeface="+mn-ea"/>
              <a:cs typeface="+mn-cs"/>
            </a:rPr>
            <a:t>経営健全化を定着させるとともに、市民の安全安心、地域医療提供体制の確保に取り組む。</a:t>
          </a:r>
          <a:endParaRPr lang="ja-JP" altLang="ja-JP" sz="1400">
            <a:solidFill>
              <a:sysClr val="windowText" lastClr="000000"/>
            </a:solidFill>
            <a:effectLst/>
            <a:latin typeface="+mn-ea"/>
            <a:ea typeface="+mn-ea"/>
          </a:endParaRPr>
        </a:p>
        <a:p>
          <a:r>
            <a:rPr kumimoji="1" lang="ja-JP" altLang="ja-JP" sz="1100">
              <a:solidFill>
                <a:sysClr val="windowText" lastClr="000000"/>
              </a:solidFill>
              <a:effectLst/>
              <a:latin typeface="+mn-ea"/>
              <a:ea typeface="+mn-ea"/>
              <a:cs typeface="+mn-cs"/>
            </a:rPr>
            <a:t>　具体的な経営改善策として、常勤医師の確保、患者数確保のためのがん医療等の地域連携の促進、人件費及び医薬材料等の経費の縮減を掲げ、迅速かつ弾力的な組織運営を行い経営基盤の強化を図りながら、累積欠損金の早期解消を目指すものである。</a:t>
          </a:r>
          <a:endParaRPr lang="ja-JP" altLang="ja-JP" sz="1400">
            <a:solidFill>
              <a:sysClr val="windowText" lastClr="000000"/>
            </a:solidFill>
            <a:effectLst/>
            <a:latin typeface="+mn-ea"/>
            <a:ea typeface="+mn-ea"/>
          </a:endParaRPr>
        </a:p>
        <a:p>
          <a:r>
            <a:rPr kumimoji="1" lang="ja-JP" altLang="ja-JP" sz="1100">
              <a:solidFill>
                <a:sysClr val="windowText" lastClr="000000"/>
              </a:solidFill>
              <a:effectLst/>
              <a:latin typeface="+mn-ea"/>
              <a:ea typeface="+mn-ea"/>
              <a:cs typeface="+mn-cs"/>
            </a:rPr>
            <a:t>　その他の特別会計においても、独立採算制の原則に従い、一般会計からの繰出しに頼らない強固な経営基盤を確立する。</a:t>
          </a:r>
          <a:endParaRPr lang="ja-JP" altLang="ja-JP" sz="1400">
            <a:solidFill>
              <a:sysClr val="windowText" lastClr="000000"/>
            </a:solidFill>
            <a:effectLst/>
            <a:latin typeface="+mn-ea"/>
            <a:ea typeface="+mn-ea"/>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一般会計における元利償還金は</a:t>
          </a:r>
          <a:r>
            <a:rPr kumimoji="1" lang="ja-JP" altLang="en-US" sz="1100">
              <a:solidFill>
                <a:sysClr val="windowText" lastClr="000000"/>
              </a:solidFill>
              <a:effectLst/>
              <a:latin typeface="+mn-lt"/>
              <a:ea typeface="+mn-ea"/>
              <a:cs typeface="+mn-cs"/>
            </a:rPr>
            <a:t>、近年減少傾向にあったものの、合併後の社会資本整備や地方の財源不足に対応するための臨時財政対策債に係る償還金の増加により、</a:t>
          </a:r>
          <a:r>
            <a:rPr kumimoji="1" lang="en-US" altLang="ja-JP" sz="1100">
              <a:solidFill>
                <a:sysClr val="windowText" lastClr="000000"/>
              </a:solidFill>
              <a:effectLst/>
              <a:latin typeface="+mn-ea"/>
              <a:ea typeface="+mn-ea"/>
              <a:cs typeface="+mn-cs"/>
            </a:rPr>
            <a:t>H27</a:t>
          </a:r>
          <a:r>
            <a:rPr kumimoji="1" lang="ja-JP" altLang="en-US" sz="1100">
              <a:solidFill>
                <a:sysClr val="windowText" lastClr="000000"/>
              </a:solidFill>
              <a:effectLst/>
              <a:latin typeface="+mn-ea"/>
              <a:ea typeface="+mn-ea"/>
              <a:cs typeface="+mn-cs"/>
            </a:rPr>
            <a:t>から増加に転じ</a:t>
          </a:r>
          <a:r>
            <a:rPr kumimoji="1" lang="ja-JP" altLang="ja-JP" sz="1100">
              <a:solidFill>
                <a:sysClr val="windowText" lastClr="000000"/>
              </a:solidFill>
              <a:effectLst/>
              <a:latin typeface="+mn-lt"/>
              <a:ea typeface="+mn-ea"/>
              <a:cs typeface="+mn-cs"/>
            </a:rPr>
            <a:t>、実質公債費比率の分子は</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算入公債費等については、合併後、普通交付税の算入割合が有利な地方債を中心に財源調達に努めた結果、実質公債費比率は、適正水準の範囲内にある。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今後も、将来世代に負担を先送りしない財政運営に努めていくものである。</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ysClr val="windowText" lastClr="000000"/>
              </a:solidFill>
              <a:effectLst/>
              <a:latin typeface="+mn-lt"/>
              <a:ea typeface="+mn-ea"/>
              <a:cs typeface="+mn-cs"/>
            </a:rPr>
            <a:t> </a:t>
          </a:r>
          <a:r>
            <a:rPr kumimoji="1" lang="ja-JP" altLang="en-US" sz="1100" baseline="0">
              <a:solidFill>
                <a:sysClr val="windowText" lastClr="000000"/>
              </a:solidFill>
              <a:effectLst/>
              <a:latin typeface="+mn-lt"/>
              <a:ea typeface="+mn-ea"/>
              <a:cs typeface="+mn-cs"/>
            </a:rPr>
            <a:t>　</a:t>
          </a:r>
          <a:r>
            <a:rPr kumimoji="1" lang="ja-JP" altLang="ja-JP" sz="1100">
              <a:solidFill>
                <a:sysClr val="windowText" lastClr="000000"/>
              </a:solidFill>
              <a:effectLst/>
              <a:latin typeface="+mn-ea"/>
              <a:ea typeface="+mn-ea"/>
              <a:cs typeface="+mn-cs"/>
            </a:rPr>
            <a:t>一般会計における地方債現在高は、主要事業（新庁舎建設等）の推進により、</a:t>
          </a:r>
          <a:r>
            <a:rPr kumimoji="1" lang="ja-JP" altLang="en-US" sz="1100">
              <a:solidFill>
                <a:sysClr val="windowText" lastClr="000000"/>
              </a:solidFill>
              <a:effectLst/>
              <a:latin typeface="+mn-ea"/>
              <a:ea typeface="+mn-ea"/>
              <a:cs typeface="+mn-cs"/>
            </a:rPr>
            <a:t>高止まりしているが、償還により</a:t>
          </a:r>
          <a:r>
            <a:rPr kumimoji="1" lang="ja-JP" altLang="ja-JP" sz="1100">
              <a:solidFill>
                <a:sysClr val="windowText" lastClr="000000"/>
              </a:solidFill>
              <a:effectLst/>
              <a:latin typeface="+mn-ea"/>
              <a:ea typeface="+mn-ea"/>
              <a:cs typeface="+mn-cs"/>
            </a:rPr>
            <a:t>、平成</a:t>
          </a:r>
          <a:r>
            <a:rPr kumimoji="1" lang="en-US" altLang="ja-JP" sz="1100">
              <a:solidFill>
                <a:sysClr val="windowText" lastClr="000000"/>
              </a:solidFill>
              <a:effectLst/>
              <a:latin typeface="+mn-ea"/>
              <a:ea typeface="+mn-ea"/>
              <a:cs typeface="+mn-cs"/>
            </a:rPr>
            <a:t>26</a:t>
          </a:r>
          <a:r>
            <a:rPr kumimoji="1" lang="ja-JP" altLang="ja-JP" sz="1100">
              <a:solidFill>
                <a:sysClr val="windowText" lastClr="000000"/>
              </a:solidFill>
              <a:effectLst/>
              <a:latin typeface="+mn-ea"/>
              <a:ea typeface="+mn-ea"/>
              <a:cs typeface="+mn-cs"/>
            </a:rPr>
            <a:t>年度</a:t>
          </a:r>
          <a:r>
            <a:rPr kumimoji="1" lang="ja-JP" altLang="en-US" sz="1100">
              <a:solidFill>
                <a:sysClr val="windowText" lastClr="000000"/>
              </a:solidFill>
              <a:effectLst/>
              <a:latin typeface="+mn-ea"/>
              <a:ea typeface="+mn-ea"/>
              <a:cs typeface="+mn-cs"/>
            </a:rPr>
            <a:t>末の</a:t>
          </a:r>
          <a:r>
            <a:rPr kumimoji="1" lang="ja-JP" altLang="en-US" sz="1100">
              <a:solidFill>
                <a:sysClr val="windowText" lastClr="000000"/>
              </a:solidFill>
              <a:effectLst/>
              <a:latin typeface="+mn-lt"/>
              <a:ea typeface="+mn-ea"/>
              <a:cs typeface="+mn-cs"/>
            </a:rPr>
            <a:t>ピークは過ぎた。</a:t>
          </a:r>
          <a:r>
            <a:rPr kumimoji="1" lang="ja-JP" altLang="en-US" sz="1100">
              <a:solidFill>
                <a:sysClr val="windowText" lastClr="000000"/>
              </a:solidFill>
              <a:effectLst/>
              <a:latin typeface="+mn-ea"/>
              <a:ea typeface="+mn-ea"/>
              <a:cs typeface="+mn-cs"/>
            </a:rPr>
            <a:t>今後は、</a:t>
          </a:r>
          <a:r>
            <a:rPr kumimoji="1" lang="en-US" altLang="ja-JP" sz="1100">
              <a:solidFill>
                <a:sysClr val="windowText" lastClr="000000"/>
              </a:solidFill>
              <a:effectLst/>
              <a:latin typeface="+mn-ea"/>
              <a:ea typeface="+mn-ea"/>
              <a:cs typeface="+mn-cs"/>
            </a:rPr>
            <a:t>H29</a:t>
          </a:r>
          <a:r>
            <a:rPr kumimoji="1" lang="ja-JP" altLang="en-US" sz="1100">
              <a:solidFill>
                <a:sysClr val="windowText" lastClr="000000"/>
              </a:solidFill>
              <a:effectLst/>
              <a:latin typeface="+mn-ea"/>
              <a:ea typeface="+mn-ea"/>
              <a:cs typeface="+mn-cs"/>
            </a:rPr>
            <a:t>以降、一般廃棄物処理施設の整備、学校規模適正化事業、社会</a:t>
          </a:r>
          <a:r>
            <a:rPr kumimoji="1" lang="ja-JP" altLang="en-US" sz="1100">
              <a:solidFill>
                <a:sysClr val="windowText" lastClr="000000"/>
              </a:solidFill>
              <a:effectLst/>
              <a:latin typeface="+mn-lt"/>
              <a:ea typeface="+mn-ea"/>
              <a:cs typeface="+mn-cs"/>
            </a:rPr>
            <a:t>体育施設（カルチャースポーツセンター）の整備等により、再度増加する見込である。一方</a:t>
          </a:r>
          <a:r>
            <a:rPr kumimoji="1" lang="ja-JP" altLang="ja-JP" sz="1100">
              <a:solidFill>
                <a:sysClr val="windowText" lastClr="000000"/>
              </a:solidFill>
              <a:effectLst/>
              <a:latin typeface="+mn-ea"/>
              <a:ea typeface="+mn-ea"/>
              <a:cs typeface="+mn-cs"/>
            </a:rPr>
            <a:t>、債務負担行為に基づく支出予定額、公営企業債等繰入見込額、一部事務組合負担見込額</a:t>
          </a:r>
          <a:r>
            <a:rPr kumimoji="1" lang="ja-JP" altLang="en-US" sz="1100">
              <a:solidFill>
                <a:sysClr val="windowText" lastClr="000000"/>
              </a:solidFill>
              <a:effectLst/>
              <a:latin typeface="+mn-ea"/>
              <a:ea typeface="+mn-ea"/>
              <a:cs typeface="+mn-cs"/>
            </a:rPr>
            <a:t>は減少傾向にある。</a:t>
          </a:r>
          <a:r>
            <a:rPr kumimoji="1" lang="ja-JP" altLang="ja-JP" sz="1100">
              <a:solidFill>
                <a:sysClr val="windowText" lastClr="000000"/>
              </a:solidFill>
              <a:effectLst/>
              <a:latin typeface="+mn-ea"/>
              <a:ea typeface="+mn-ea"/>
              <a:cs typeface="+mn-cs"/>
            </a:rPr>
            <a:t>退職手当負担見込額</a:t>
          </a:r>
          <a:r>
            <a:rPr kumimoji="1" lang="ja-JP" altLang="en-US" sz="1100">
              <a:solidFill>
                <a:sysClr val="windowText" lastClr="000000"/>
              </a:solidFill>
              <a:effectLst/>
              <a:latin typeface="+mn-ea"/>
              <a:ea typeface="+mn-ea"/>
              <a:cs typeface="+mn-cs"/>
            </a:rPr>
            <a:t>について</a:t>
          </a:r>
          <a:r>
            <a:rPr kumimoji="1" lang="ja-JP" altLang="ja-JP" sz="1100">
              <a:solidFill>
                <a:sysClr val="windowText" lastClr="000000"/>
              </a:solidFill>
              <a:effectLst/>
              <a:latin typeface="+mn-ea"/>
              <a:ea typeface="+mn-ea"/>
              <a:cs typeface="+mn-cs"/>
            </a:rPr>
            <a:t>は、</a:t>
          </a:r>
          <a:r>
            <a:rPr kumimoji="1" lang="ja-JP" altLang="en-US" sz="1100">
              <a:solidFill>
                <a:sysClr val="windowText" lastClr="000000"/>
              </a:solidFill>
              <a:effectLst/>
              <a:latin typeface="+mn-ea"/>
              <a:ea typeface="+mn-ea"/>
              <a:cs typeface="+mn-cs"/>
            </a:rPr>
            <a:t>平成</a:t>
          </a:r>
          <a:r>
            <a:rPr kumimoji="1" lang="en-US" altLang="ja-JP" sz="1100">
              <a:solidFill>
                <a:sysClr val="windowText" lastClr="000000"/>
              </a:solidFill>
              <a:effectLst/>
              <a:latin typeface="+mn-ea"/>
              <a:ea typeface="+mn-ea"/>
              <a:cs typeface="+mn-cs"/>
            </a:rPr>
            <a:t>27</a:t>
          </a:r>
          <a:r>
            <a:rPr kumimoji="1" lang="ja-JP" altLang="en-US" sz="1100">
              <a:solidFill>
                <a:sysClr val="windowText" lastClr="000000"/>
              </a:solidFill>
              <a:effectLst/>
              <a:latin typeface="+mn-ea"/>
              <a:ea typeface="+mn-ea"/>
              <a:cs typeface="+mn-cs"/>
            </a:rPr>
            <a:t>年度から消防事務単独化により職員数が増加した影響で、増加に転じた</a:t>
          </a:r>
          <a:r>
            <a:rPr kumimoji="1" lang="ja-JP" altLang="ja-JP" sz="1100">
              <a:solidFill>
                <a:sysClr val="windowText" lastClr="000000"/>
              </a:solidFill>
              <a:effectLst/>
              <a:latin typeface="+mn-ea"/>
              <a:ea typeface="+mn-ea"/>
              <a:cs typeface="+mn-cs"/>
            </a:rPr>
            <a:t>。</a:t>
          </a:r>
          <a:endParaRPr lang="ja-JP" altLang="ja-JP" sz="1400">
            <a:solidFill>
              <a:sysClr val="windowText" lastClr="000000"/>
            </a:solidFill>
            <a:effectLst/>
            <a:latin typeface="+mn-ea"/>
            <a:ea typeface="+mn-ea"/>
          </a:endParaRPr>
        </a:p>
        <a:p>
          <a:r>
            <a:rPr kumimoji="1" lang="ja-JP" altLang="ja-JP" sz="1100">
              <a:solidFill>
                <a:sysClr val="windowText" lastClr="000000"/>
              </a:solidFill>
              <a:effectLst/>
              <a:latin typeface="+mn-ea"/>
              <a:ea typeface="+mn-ea"/>
              <a:cs typeface="+mn-cs"/>
            </a:rPr>
            <a:t>　また、基金</a:t>
          </a:r>
          <a:r>
            <a:rPr kumimoji="1" lang="ja-JP" altLang="en-US" sz="1100">
              <a:solidFill>
                <a:sysClr val="windowText" lastClr="000000"/>
              </a:solidFill>
              <a:effectLst/>
              <a:latin typeface="+mn-ea"/>
              <a:ea typeface="+mn-ea"/>
              <a:cs typeface="+mn-cs"/>
            </a:rPr>
            <a:t>の積増し</a:t>
          </a:r>
          <a:r>
            <a:rPr kumimoji="1" lang="ja-JP" altLang="ja-JP" sz="1100">
              <a:solidFill>
                <a:sysClr val="windowText" lastClr="000000"/>
              </a:solidFill>
              <a:effectLst/>
              <a:latin typeface="+mn-ea"/>
              <a:ea typeface="+mn-ea"/>
              <a:cs typeface="+mn-cs"/>
            </a:rPr>
            <a:t>により充当可能財源が増しているため、将来負担比率の分子は、前年度より大きく減少している。</a:t>
          </a:r>
          <a:endParaRPr lang="ja-JP" altLang="ja-JP" sz="1400">
            <a:solidFill>
              <a:sysClr val="windowText" lastClr="000000"/>
            </a:solidFill>
            <a:effectLst/>
            <a:latin typeface="+mn-ea"/>
            <a:ea typeface="+mn-ea"/>
          </a:endParaRPr>
        </a:p>
        <a:p>
          <a:r>
            <a:rPr kumimoji="1" lang="ja-JP" altLang="ja-JP" sz="1100">
              <a:solidFill>
                <a:sysClr val="windowText" lastClr="000000"/>
              </a:solidFill>
              <a:effectLst/>
              <a:latin typeface="+mn-ea"/>
              <a:ea typeface="+mn-ea"/>
              <a:cs typeface="+mn-cs"/>
            </a:rPr>
            <a:t>　一般会計の地方債残高については、数年間は高水準で推移することが見込まれるため、交付税算入</a:t>
          </a:r>
          <a:r>
            <a:rPr kumimoji="1" lang="ja-JP" altLang="en-US" sz="1100">
              <a:solidFill>
                <a:sysClr val="windowText" lastClr="000000"/>
              </a:solidFill>
              <a:effectLst/>
              <a:latin typeface="+mn-ea"/>
              <a:ea typeface="+mn-ea"/>
              <a:cs typeface="+mn-cs"/>
            </a:rPr>
            <a:t>割合</a:t>
          </a:r>
          <a:r>
            <a:rPr kumimoji="1" lang="ja-JP" altLang="ja-JP" sz="1100">
              <a:solidFill>
                <a:sysClr val="windowText" lastClr="000000"/>
              </a:solidFill>
              <a:effectLst/>
              <a:latin typeface="+mn-ea"/>
              <a:ea typeface="+mn-ea"/>
              <a:cs typeface="+mn-cs"/>
            </a:rPr>
            <a:t>が高い有利な地方債の借入に留意するなど、将来負担比率の低減に努めなければならない。</a:t>
          </a:r>
          <a:endParaRPr lang="ja-JP" altLang="ja-JP" sz="1400">
            <a:solidFill>
              <a:sysClr val="windowText" lastClr="000000"/>
            </a:solidFill>
            <a:effectLst/>
            <a:latin typeface="+mn-ea"/>
            <a:ea typeface="+mn-ea"/>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熊本県山鹿市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54,118
53,911
299.69
31,463,959
29,709,396
1,659,517
17,909,699
34,593,800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13.1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熊本県山鹿市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54,118
53,911
299.69
31,463,959
29,709,396
1,659,517
17,909,699
34,593,800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13.1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熊本県山鹿市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54,118
53,911
299.69
31,463,959
29,709,396
1,659,517
17,909,699
34,593,800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13.1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93" t="s">
        <v>62</v>
      </c>
      <c r="C1" s="593"/>
      <c r="D1" s="593"/>
      <c r="E1" s="593"/>
      <c r="F1" s="593"/>
      <c r="G1" s="593"/>
      <c r="H1" s="593"/>
      <c r="I1" s="593"/>
      <c r="J1" s="593"/>
      <c r="K1" s="593"/>
      <c r="L1" s="593"/>
      <c r="M1" s="593"/>
      <c r="N1" s="593"/>
      <c r="O1" s="593"/>
      <c r="P1" s="593"/>
      <c r="Q1" s="593"/>
      <c r="R1" s="593"/>
      <c r="S1" s="593"/>
      <c r="T1" s="593"/>
      <c r="U1" s="593"/>
      <c r="V1" s="593"/>
      <c r="W1" s="593"/>
      <c r="X1" s="593"/>
      <c r="Y1" s="593"/>
      <c r="Z1" s="593"/>
      <c r="AA1" s="593"/>
      <c r="AB1" s="593"/>
      <c r="AC1" s="593"/>
      <c r="AD1" s="593"/>
      <c r="AE1" s="593"/>
      <c r="AF1" s="593"/>
      <c r="AG1" s="593"/>
      <c r="AH1" s="593"/>
      <c r="AI1" s="593"/>
      <c r="AJ1" s="593"/>
      <c r="AK1" s="593"/>
      <c r="AL1" s="593"/>
      <c r="AM1" s="593"/>
      <c r="AN1" s="593"/>
      <c r="AO1" s="593"/>
      <c r="AP1" s="593"/>
      <c r="AQ1" s="593"/>
      <c r="AR1" s="593"/>
      <c r="AS1" s="593"/>
      <c r="AT1" s="593"/>
      <c r="AU1" s="593"/>
      <c r="AV1" s="593"/>
      <c r="AW1" s="593"/>
      <c r="AX1" s="593"/>
      <c r="AY1" s="593"/>
      <c r="AZ1" s="593"/>
      <c r="BA1" s="593"/>
      <c r="BB1" s="593"/>
      <c r="BC1" s="593"/>
      <c r="BD1" s="593"/>
      <c r="BE1" s="593"/>
      <c r="BF1" s="593"/>
      <c r="BG1" s="593"/>
      <c r="BH1" s="593"/>
      <c r="BI1" s="593"/>
      <c r="BJ1" s="593"/>
      <c r="BK1" s="593"/>
      <c r="BL1" s="593"/>
      <c r="BM1" s="593"/>
      <c r="BN1" s="593"/>
      <c r="BO1" s="593"/>
      <c r="BP1" s="593"/>
      <c r="BQ1" s="593"/>
      <c r="BR1" s="593"/>
      <c r="BS1" s="593"/>
      <c r="BT1" s="593"/>
      <c r="BU1" s="593"/>
      <c r="BV1" s="593"/>
      <c r="BW1" s="593"/>
      <c r="BX1" s="593"/>
      <c r="BY1" s="593"/>
      <c r="BZ1" s="593"/>
      <c r="CA1" s="593"/>
      <c r="CB1" s="593"/>
      <c r="CC1" s="593"/>
      <c r="CD1" s="593"/>
      <c r="CE1" s="593"/>
      <c r="CF1" s="593"/>
      <c r="CG1" s="593"/>
      <c r="CH1" s="593"/>
      <c r="CI1" s="593"/>
      <c r="CJ1" s="593"/>
      <c r="CK1" s="593"/>
      <c r="CL1" s="593"/>
      <c r="CM1" s="593"/>
      <c r="CN1" s="593"/>
      <c r="CO1" s="593"/>
      <c r="CP1" s="593"/>
      <c r="CQ1" s="593"/>
      <c r="CR1" s="593"/>
      <c r="CS1" s="593"/>
      <c r="CT1" s="593"/>
      <c r="CU1" s="593"/>
      <c r="CV1" s="593"/>
      <c r="CW1" s="593"/>
      <c r="CX1" s="593"/>
      <c r="CY1" s="593"/>
      <c r="CZ1" s="593"/>
      <c r="DA1" s="593"/>
      <c r="DB1" s="593"/>
      <c r="DC1" s="593"/>
      <c r="DD1" s="593"/>
      <c r="DE1" s="593"/>
      <c r="DF1" s="593"/>
      <c r="DG1" s="593"/>
      <c r="DH1" s="593"/>
      <c r="DI1" s="593"/>
      <c r="DJ1" s="138"/>
      <c r="DK1" s="138"/>
      <c r="DL1" s="138"/>
      <c r="DM1" s="138"/>
      <c r="DN1" s="138"/>
      <c r="DO1" s="138"/>
    </row>
    <row r="2" spans="1:119" ht="24.75" thickBot="1" x14ac:dyDescent="0.2">
      <c r="A2" s="137"/>
      <c r="B2" s="140" t="s">
        <v>63</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94" t="s">
        <v>64</v>
      </c>
      <c r="C3" s="595"/>
      <c r="D3" s="595"/>
      <c r="E3" s="596"/>
      <c r="F3" s="596"/>
      <c r="G3" s="596"/>
      <c r="H3" s="596"/>
      <c r="I3" s="596"/>
      <c r="J3" s="596"/>
      <c r="K3" s="596"/>
      <c r="L3" s="596" t="s">
        <v>65</v>
      </c>
      <c r="M3" s="596"/>
      <c r="N3" s="596"/>
      <c r="O3" s="596"/>
      <c r="P3" s="596"/>
      <c r="Q3" s="596"/>
      <c r="R3" s="599"/>
      <c r="S3" s="599"/>
      <c r="T3" s="599"/>
      <c r="U3" s="599"/>
      <c r="V3" s="600"/>
      <c r="W3" s="497" t="s">
        <v>66</v>
      </c>
      <c r="X3" s="498"/>
      <c r="Y3" s="498"/>
      <c r="Z3" s="498"/>
      <c r="AA3" s="498"/>
      <c r="AB3" s="595"/>
      <c r="AC3" s="599" t="s">
        <v>67</v>
      </c>
      <c r="AD3" s="498"/>
      <c r="AE3" s="498"/>
      <c r="AF3" s="498"/>
      <c r="AG3" s="498"/>
      <c r="AH3" s="498"/>
      <c r="AI3" s="498"/>
      <c r="AJ3" s="498"/>
      <c r="AK3" s="498"/>
      <c r="AL3" s="561"/>
      <c r="AM3" s="497" t="s">
        <v>68</v>
      </c>
      <c r="AN3" s="498"/>
      <c r="AO3" s="498"/>
      <c r="AP3" s="498"/>
      <c r="AQ3" s="498"/>
      <c r="AR3" s="498"/>
      <c r="AS3" s="498"/>
      <c r="AT3" s="498"/>
      <c r="AU3" s="498"/>
      <c r="AV3" s="498"/>
      <c r="AW3" s="498"/>
      <c r="AX3" s="561"/>
      <c r="AY3" s="553" t="s">
        <v>1</v>
      </c>
      <c r="AZ3" s="554"/>
      <c r="BA3" s="554"/>
      <c r="BB3" s="554"/>
      <c r="BC3" s="554"/>
      <c r="BD3" s="554"/>
      <c r="BE3" s="554"/>
      <c r="BF3" s="554"/>
      <c r="BG3" s="554"/>
      <c r="BH3" s="554"/>
      <c r="BI3" s="554"/>
      <c r="BJ3" s="554"/>
      <c r="BK3" s="554"/>
      <c r="BL3" s="554"/>
      <c r="BM3" s="603"/>
      <c r="BN3" s="497" t="s">
        <v>69</v>
      </c>
      <c r="BO3" s="498"/>
      <c r="BP3" s="498"/>
      <c r="BQ3" s="498"/>
      <c r="BR3" s="498"/>
      <c r="BS3" s="498"/>
      <c r="BT3" s="498"/>
      <c r="BU3" s="561"/>
      <c r="BV3" s="497" t="s">
        <v>70</v>
      </c>
      <c r="BW3" s="498"/>
      <c r="BX3" s="498"/>
      <c r="BY3" s="498"/>
      <c r="BZ3" s="498"/>
      <c r="CA3" s="498"/>
      <c r="CB3" s="498"/>
      <c r="CC3" s="561"/>
      <c r="CD3" s="553" t="s">
        <v>1</v>
      </c>
      <c r="CE3" s="554"/>
      <c r="CF3" s="554"/>
      <c r="CG3" s="554"/>
      <c r="CH3" s="554"/>
      <c r="CI3" s="554"/>
      <c r="CJ3" s="554"/>
      <c r="CK3" s="554"/>
      <c r="CL3" s="554"/>
      <c r="CM3" s="554"/>
      <c r="CN3" s="554"/>
      <c r="CO3" s="554"/>
      <c r="CP3" s="554"/>
      <c r="CQ3" s="554"/>
      <c r="CR3" s="554"/>
      <c r="CS3" s="603"/>
      <c r="CT3" s="497" t="s">
        <v>71</v>
      </c>
      <c r="CU3" s="498"/>
      <c r="CV3" s="498"/>
      <c r="CW3" s="498"/>
      <c r="CX3" s="498"/>
      <c r="CY3" s="498"/>
      <c r="CZ3" s="498"/>
      <c r="DA3" s="561"/>
      <c r="DB3" s="497" t="s">
        <v>72</v>
      </c>
      <c r="DC3" s="498"/>
      <c r="DD3" s="498"/>
      <c r="DE3" s="498"/>
      <c r="DF3" s="498"/>
      <c r="DG3" s="498"/>
      <c r="DH3" s="498"/>
      <c r="DI3" s="561"/>
      <c r="DJ3" s="137"/>
      <c r="DK3" s="137"/>
      <c r="DL3" s="137"/>
      <c r="DM3" s="137"/>
      <c r="DN3" s="137"/>
      <c r="DO3" s="137"/>
    </row>
    <row r="4" spans="1:119" ht="18.75" customHeight="1" x14ac:dyDescent="0.15">
      <c r="A4" s="138"/>
      <c r="B4" s="569"/>
      <c r="C4" s="570"/>
      <c r="D4" s="570"/>
      <c r="E4" s="571"/>
      <c r="F4" s="571"/>
      <c r="G4" s="571"/>
      <c r="H4" s="571"/>
      <c r="I4" s="571"/>
      <c r="J4" s="571"/>
      <c r="K4" s="571"/>
      <c r="L4" s="571"/>
      <c r="M4" s="571"/>
      <c r="N4" s="571"/>
      <c r="O4" s="571"/>
      <c r="P4" s="571"/>
      <c r="Q4" s="571"/>
      <c r="R4" s="575"/>
      <c r="S4" s="575"/>
      <c r="T4" s="575"/>
      <c r="U4" s="575"/>
      <c r="V4" s="576"/>
      <c r="W4" s="562"/>
      <c r="X4" s="380"/>
      <c r="Y4" s="380"/>
      <c r="Z4" s="380"/>
      <c r="AA4" s="380"/>
      <c r="AB4" s="570"/>
      <c r="AC4" s="575"/>
      <c r="AD4" s="380"/>
      <c r="AE4" s="380"/>
      <c r="AF4" s="380"/>
      <c r="AG4" s="380"/>
      <c r="AH4" s="380"/>
      <c r="AI4" s="380"/>
      <c r="AJ4" s="380"/>
      <c r="AK4" s="380"/>
      <c r="AL4" s="563"/>
      <c r="AM4" s="522"/>
      <c r="AN4" s="434"/>
      <c r="AO4" s="434"/>
      <c r="AP4" s="434"/>
      <c r="AQ4" s="434"/>
      <c r="AR4" s="434"/>
      <c r="AS4" s="434"/>
      <c r="AT4" s="434"/>
      <c r="AU4" s="434"/>
      <c r="AV4" s="434"/>
      <c r="AW4" s="434"/>
      <c r="AX4" s="602"/>
      <c r="AY4" s="410" t="s">
        <v>73</v>
      </c>
      <c r="AZ4" s="411"/>
      <c r="BA4" s="411"/>
      <c r="BB4" s="411"/>
      <c r="BC4" s="411"/>
      <c r="BD4" s="411"/>
      <c r="BE4" s="411"/>
      <c r="BF4" s="411"/>
      <c r="BG4" s="411"/>
      <c r="BH4" s="411"/>
      <c r="BI4" s="411"/>
      <c r="BJ4" s="411"/>
      <c r="BK4" s="411"/>
      <c r="BL4" s="411"/>
      <c r="BM4" s="412"/>
      <c r="BN4" s="413">
        <v>31463959</v>
      </c>
      <c r="BO4" s="414"/>
      <c r="BP4" s="414"/>
      <c r="BQ4" s="414"/>
      <c r="BR4" s="414"/>
      <c r="BS4" s="414"/>
      <c r="BT4" s="414"/>
      <c r="BU4" s="415"/>
      <c r="BV4" s="413">
        <v>31589428</v>
      </c>
      <c r="BW4" s="414"/>
      <c r="BX4" s="414"/>
      <c r="BY4" s="414"/>
      <c r="BZ4" s="414"/>
      <c r="CA4" s="414"/>
      <c r="CB4" s="414"/>
      <c r="CC4" s="415"/>
      <c r="CD4" s="587" t="s">
        <v>74</v>
      </c>
      <c r="CE4" s="588"/>
      <c r="CF4" s="588"/>
      <c r="CG4" s="588"/>
      <c r="CH4" s="588"/>
      <c r="CI4" s="588"/>
      <c r="CJ4" s="588"/>
      <c r="CK4" s="588"/>
      <c r="CL4" s="588"/>
      <c r="CM4" s="588"/>
      <c r="CN4" s="588"/>
      <c r="CO4" s="588"/>
      <c r="CP4" s="588"/>
      <c r="CQ4" s="588"/>
      <c r="CR4" s="588"/>
      <c r="CS4" s="589"/>
      <c r="CT4" s="590">
        <v>9.3000000000000007</v>
      </c>
      <c r="CU4" s="591"/>
      <c r="CV4" s="591"/>
      <c r="CW4" s="591"/>
      <c r="CX4" s="591"/>
      <c r="CY4" s="591"/>
      <c r="CZ4" s="591"/>
      <c r="DA4" s="592"/>
      <c r="DB4" s="590">
        <v>8.5</v>
      </c>
      <c r="DC4" s="591"/>
      <c r="DD4" s="591"/>
      <c r="DE4" s="591"/>
      <c r="DF4" s="591"/>
      <c r="DG4" s="591"/>
      <c r="DH4" s="591"/>
      <c r="DI4" s="592"/>
      <c r="DJ4" s="137"/>
      <c r="DK4" s="137"/>
      <c r="DL4" s="137"/>
      <c r="DM4" s="137"/>
      <c r="DN4" s="137"/>
      <c r="DO4" s="137"/>
    </row>
    <row r="5" spans="1:119" ht="18.75" customHeight="1" x14ac:dyDescent="0.15">
      <c r="A5" s="138"/>
      <c r="B5" s="597"/>
      <c r="C5" s="435"/>
      <c r="D5" s="435"/>
      <c r="E5" s="598"/>
      <c r="F5" s="598"/>
      <c r="G5" s="598"/>
      <c r="H5" s="598"/>
      <c r="I5" s="598"/>
      <c r="J5" s="598"/>
      <c r="K5" s="598"/>
      <c r="L5" s="598"/>
      <c r="M5" s="598"/>
      <c r="N5" s="598"/>
      <c r="O5" s="598"/>
      <c r="P5" s="598"/>
      <c r="Q5" s="598"/>
      <c r="R5" s="433"/>
      <c r="S5" s="433"/>
      <c r="T5" s="433"/>
      <c r="U5" s="433"/>
      <c r="V5" s="601"/>
      <c r="W5" s="522"/>
      <c r="X5" s="434"/>
      <c r="Y5" s="434"/>
      <c r="Z5" s="434"/>
      <c r="AA5" s="434"/>
      <c r="AB5" s="435"/>
      <c r="AC5" s="433"/>
      <c r="AD5" s="434"/>
      <c r="AE5" s="434"/>
      <c r="AF5" s="434"/>
      <c r="AG5" s="434"/>
      <c r="AH5" s="434"/>
      <c r="AI5" s="434"/>
      <c r="AJ5" s="434"/>
      <c r="AK5" s="434"/>
      <c r="AL5" s="602"/>
      <c r="AM5" s="487" t="s">
        <v>75</v>
      </c>
      <c r="AN5" s="392"/>
      <c r="AO5" s="392"/>
      <c r="AP5" s="392"/>
      <c r="AQ5" s="392"/>
      <c r="AR5" s="392"/>
      <c r="AS5" s="392"/>
      <c r="AT5" s="393"/>
      <c r="AU5" s="475" t="s">
        <v>76</v>
      </c>
      <c r="AV5" s="476"/>
      <c r="AW5" s="476"/>
      <c r="AX5" s="476"/>
      <c r="AY5" s="398" t="s">
        <v>77</v>
      </c>
      <c r="AZ5" s="399"/>
      <c r="BA5" s="399"/>
      <c r="BB5" s="399"/>
      <c r="BC5" s="399"/>
      <c r="BD5" s="399"/>
      <c r="BE5" s="399"/>
      <c r="BF5" s="399"/>
      <c r="BG5" s="399"/>
      <c r="BH5" s="399"/>
      <c r="BI5" s="399"/>
      <c r="BJ5" s="399"/>
      <c r="BK5" s="399"/>
      <c r="BL5" s="399"/>
      <c r="BM5" s="400"/>
      <c r="BN5" s="418">
        <v>29709396</v>
      </c>
      <c r="BO5" s="419"/>
      <c r="BP5" s="419"/>
      <c r="BQ5" s="419"/>
      <c r="BR5" s="419"/>
      <c r="BS5" s="419"/>
      <c r="BT5" s="419"/>
      <c r="BU5" s="420"/>
      <c r="BV5" s="418">
        <v>29935021</v>
      </c>
      <c r="BW5" s="419"/>
      <c r="BX5" s="419"/>
      <c r="BY5" s="419"/>
      <c r="BZ5" s="419"/>
      <c r="CA5" s="419"/>
      <c r="CB5" s="419"/>
      <c r="CC5" s="420"/>
      <c r="CD5" s="427" t="s">
        <v>78</v>
      </c>
      <c r="CE5" s="428"/>
      <c r="CF5" s="428"/>
      <c r="CG5" s="428"/>
      <c r="CH5" s="428"/>
      <c r="CI5" s="428"/>
      <c r="CJ5" s="428"/>
      <c r="CK5" s="428"/>
      <c r="CL5" s="428"/>
      <c r="CM5" s="428"/>
      <c r="CN5" s="428"/>
      <c r="CO5" s="428"/>
      <c r="CP5" s="428"/>
      <c r="CQ5" s="428"/>
      <c r="CR5" s="428"/>
      <c r="CS5" s="429"/>
      <c r="CT5" s="388">
        <v>90.4</v>
      </c>
      <c r="CU5" s="389"/>
      <c r="CV5" s="389"/>
      <c r="CW5" s="389"/>
      <c r="CX5" s="389"/>
      <c r="CY5" s="389"/>
      <c r="CZ5" s="389"/>
      <c r="DA5" s="390"/>
      <c r="DB5" s="388">
        <v>89.4</v>
      </c>
      <c r="DC5" s="389"/>
      <c r="DD5" s="389"/>
      <c r="DE5" s="389"/>
      <c r="DF5" s="389"/>
      <c r="DG5" s="389"/>
      <c r="DH5" s="389"/>
      <c r="DI5" s="390"/>
      <c r="DJ5" s="137"/>
      <c r="DK5" s="137"/>
      <c r="DL5" s="137"/>
      <c r="DM5" s="137"/>
      <c r="DN5" s="137"/>
      <c r="DO5" s="137"/>
    </row>
    <row r="6" spans="1:119" ht="18.75" customHeight="1" x14ac:dyDescent="0.15">
      <c r="A6" s="138"/>
      <c r="B6" s="567" t="s">
        <v>79</v>
      </c>
      <c r="C6" s="432"/>
      <c r="D6" s="432"/>
      <c r="E6" s="568"/>
      <c r="F6" s="568"/>
      <c r="G6" s="568"/>
      <c r="H6" s="568"/>
      <c r="I6" s="568"/>
      <c r="J6" s="568"/>
      <c r="K6" s="568"/>
      <c r="L6" s="568" t="s">
        <v>80</v>
      </c>
      <c r="M6" s="568"/>
      <c r="N6" s="568"/>
      <c r="O6" s="568"/>
      <c r="P6" s="568"/>
      <c r="Q6" s="568"/>
      <c r="R6" s="456"/>
      <c r="S6" s="456"/>
      <c r="T6" s="456"/>
      <c r="U6" s="456"/>
      <c r="V6" s="574"/>
      <c r="W6" s="507" t="s">
        <v>81</v>
      </c>
      <c r="X6" s="431"/>
      <c r="Y6" s="431"/>
      <c r="Z6" s="431"/>
      <c r="AA6" s="431"/>
      <c r="AB6" s="432"/>
      <c r="AC6" s="579" t="s">
        <v>82</v>
      </c>
      <c r="AD6" s="580"/>
      <c r="AE6" s="580"/>
      <c r="AF6" s="580"/>
      <c r="AG6" s="580"/>
      <c r="AH6" s="580"/>
      <c r="AI6" s="580"/>
      <c r="AJ6" s="580"/>
      <c r="AK6" s="580"/>
      <c r="AL6" s="581"/>
      <c r="AM6" s="487" t="s">
        <v>83</v>
      </c>
      <c r="AN6" s="392"/>
      <c r="AO6" s="392"/>
      <c r="AP6" s="392"/>
      <c r="AQ6" s="392"/>
      <c r="AR6" s="392"/>
      <c r="AS6" s="392"/>
      <c r="AT6" s="393"/>
      <c r="AU6" s="475" t="s">
        <v>76</v>
      </c>
      <c r="AV6" s="476"/>
      <c r="AW6" s="476"/>
      <c r="AX6" s="476"/>
      <c r="AY6" s="398" t="s">
        <v>84</v>
      </c>
      <c r="AZ6" s="399"/>
      <c r="BA6" s="399"/>
      <c r="BB6" s="399"/>
      <c r="BC6" s="399"/>
      <c r="BD6" s="399"/>
      <c r="BE6" s="399"/>
      <c r="BF6" s="399"/>
      <c r="BG6" s="399"/>
      <c r="BH6" s="399"/>
      <c r="BI6" s="399"/>
      <c r="BJ6" s="399"/>
      <c r="BK6" s="399"/>
      <c r="BL6" s="399"/>
      <c r="BM6" s="400"/>
      <c r="BN6" s="418">
        <v>1754563</v>
      </c>
      <c r="BO6" s="419"/>
      <c r="BP6" s="419"/>
      <c r="BQ6" s="419"/>
      <c r="BR6" s="419"/>
      <c r="BS6" s="419"/>
      <c r="BT6" s="419"/>
      <c r="BU6" s="420"/>
      <c r="BV6" s="418">
        <v>1654407</v>
      </c>
      <c r="BW6" s="419"/>
      <c r="BX6" s="419"/>
      <c r="BY6" s="419"/>
      <c r="BZ6" s="419"/>
      <c r="CA6" s="419"/>
      <c r="CB6" s="419"/>
      <c r="CC6" s="420"/>
      <c r="CD6" s="427" t="s">
        <v>85</v>
      </c>
      <c r="CE6" s="428"/>
      <c r="CF6" s="428"/>
      <c r="CG6" s="428"/>
      <c r="CH6" s="428"/>
      <c r="CI6" s="428"/>
      <c r="CJ6" s="428"/>
      <c r="CK6" s="428"/>
      <c r="CL6" s="428"/>
      <c r="CM6" s="428"/>
      <c r="CN6" s="428"/>
      <c r="CO6" s="428"/>
      <c r="CP6" s="428"/>
      <c r="CQ6" s="428"/>
      <c r="CR6" s="428"/>
      <c r="CS6" s="429"/>
      <c r="CT6" s="564">
        <v>95.6</v>
      </c>
      <c r="CU6" s="565"/>
      <c r="CV6" s="565"/>
      <c r="CW6" s="565"/>
      <c r="CX6" s="565"/>
      <c r="CY6" s="565"/>
      <c r="CZ6" s="565"/>
      <c r="DA6" s="566"/>
      <c r="DB6" s="564">
        <v>95</v>
      </c>
      <c r="DC6" s="565"/>
      <c r="DD6" s="565"/>
      <c r="DE6" s="565"/>
      <c r="DF6" s="565"/>
      <c r="DG6" s="565"/>
      <c r="DH6" s="565"/>
      <c r="DI6" s="566"/>
      <c r="DJ6" s="137"/>
      <c r="DK6" s="137"/>
      <c r="DL6" s="137"/>
      <c r="DM6" s="137"/>
      <c r="DN6" s="137"/>
      <c r="DO6" s="137"/>
    </row>
    <row r="7" spans="1:119" ht="18.75" customHeight="1" x14ac:dyDescent="0.15">
      <c r="A7" s="138"/>
      <c r="B7" s="569"/>
      <c r="C7" s="570"/>
      <c r="D7" s="570"/>
      <c r="E7" s="571"/>
      <c r="F7" s="571"/>
      <c r="G7" s="571"/>
      <c r="H7" s="571"/>
      <c r="I7" s="571"/>
      <c r="J7" s="571"/>
      <c r="K7" s="571"/>
      <c r="L7" s="571"/>
      <c r="M7" s="571"/>
      <c r="N7" s="571"/>
      <c r="O7" s="571"/>
      <c r="P7" s="571"/>
      <c r="Q7" s="571"/>
      <c r="R7" s="575"/>
      <c r="S7" s="575"/>
      <c r="T7" s="575"/>
      <c r="U7" s="575"/>
      <c r="V7" s="576"/>
      <c r="W7" s="562"/>
      <c r="X7" s="380"/>
      <c r="Y7" s="380"/>
      <c r="Z7" s="380"/>
      <c r="AA7" s="380"/>
      <c r="AB7" s="570"/>
      <c r="AC7" s="582"/>
      <c r="AD7" s="381"/>
      <c r="AE7" s="381"/>
      <c r="AF7" s="381"/>
      <c r="AG7" s="381"/>
      <c r="AH7" s="381"/>
      <c r="AI7" s="381"/>
      <c r="AJ7" s="381"/>
      <c r="AK7" s="381"/>
      <c r="AL7" s="583"/>
      <c r="AM7" s="487" t="s">
        <v>86</v>
      </c>
      <c r="AN7" s="392"/>
      <c r="AO7" s="392"/>
      <c r="AP7" s="392"/>
      <c r="AQ7" s="392"/>
      <c r="AR7" s="392"/>
      <c r="AS7" s="392"/>
      <c r="AT7" s="393"/>
      <c r="AU7" s="475" t="s">
        <v>87</v>
      </c>
      <c r="AV7" s="476"/>
      <c r="AW7" s="476"/>
      <c r="AX7" s="476"/>
      <c r="AY7" s="398" t="s">
        <v>88</v>
      </c>
      <c r="AZ7" s="399"/>
      <c r="BA7" s="399"/>
      <c r="BB7" s="399"/>
      <c r="BC7" s="399"/>
      <c r="BD7" s="399"/>
      <c r="BE7" s="399"/>
      <c r="BF7" s="399"/>
      <c r="BG7" s="399"/>
      <c r="BH7" s="399"/>
      <c r="BI7" s="399"/>
      <c r="BJ7" s="399"/>
      <c r="BK7" s="399"/>
      <c r="BL7" s="399"/>
      <c r="BM7" s="400"/>
      <c r="BN7" s="418">
        <v>95046</v>
      </c>
      <c r="BO7" s="419"/>
      <c r="BP7" s="419"/>
      <c r="BQ7" s="419"/>
      <c r="BR7" s="419"/>
      <c r="BS7" s="419"/>
      <c r="BT7" s="419"/>
      <c r="BU7" s="420"/>
      <c r="BV7" s="418">
        <v>121787</v>
      </c>
      <c r="BW7" s="419"/>
      <c r="BX7" s="419"/>
      <c r="BY7" s="419"/>
      <c r="BZ7" s="419"/>
      <c r="CA7" s="419"/>
      <c r="CB7" s="419"/>
      <c r="CC7" s="420"/>
      <c r="CD7" s="427" t="s">
        <v>89</v>
      </c>
      <c r="CE7" s="428"/>
      <c r="CF7" s="428"/>
      <c r="CG7" s="428"/>
      <c r="CH7" s="428"/>
      <c r="CI7" s="428"/>
      <c r="CJ7" s="428"/>
      <c r="CK7" s="428"/>
      <c r="CL7" s="428"/>
      <c r="CM7" s="428"/>
      <c r="CN7" s="428"/>
      <c r="CO7" s="428"/>
      <c r="CP7" s="428"/>
      <c r="CQ7" s="428"/>
      <c r="CR7" s="428"/>
      <c r="CS7" s="429"/>
      <c r="CT7" s="418">
        <v>17909699</v>
      </c>
      <c r="CU7" s="419"/>
      <c r="CV7" s="419"/>
      <c r="CW7" s="419"/>
      <c r="CX7" s="419"/>
      <c r="CY7" s="419"/>
      <c r="CZ7" s="419"/>
      <c r="DA7" s="420"/>
      <c r="DB7" s="418">
        <v>17927317</v>
      </c>
      <c r="DC7" s="419"/>
      <c r="DD7" s="419"/>
      <c r="DE7" s="419"/>
      <c r="DF7" s="419"/>
      <c r="DG7" s="419"/>
      <c r="DH7" s="419"/>
      <c r="DI7" s="420"/>
      <c r="DJ7" s="137"/>
      <c r="DK7" s="137"/>
      <c r="DL7" s="137"/>
      <c r="DM7" s="137"/>
      <c r="DN7" s="137"/>
      <c r="DO7" s="137"/>
    </row>
    <row r="8" spans="1:119" ht="18.75" customHeight="1" thickBot="1" x14ac:dyDescent="0.2">
      <c r="A8" s="138"/>
      <c r="B8" s="572"/>
      <c r="C8" s="508"/>
      <c r="D8" s="508"/>
      <c r="E8" s="573"/>
      <c r="F8" s="573"/>
      <c r="G8" s="573"/>
      <c r="H8" s="573"/>
      <c r="I8" s="573"/>
      <c r="J8" s="573"/>
      <c r="K8" s="573"/>
      <c r="L8" s="573"/>
      <c r="M8" s="573"/>
      <c r="N8" s="573"/>
      <c r="O8" s="573"/>
      <c r="P8" s="573"/>
      <c r="Q8" s="573"/>
      <c r="R8" s="577"/>
      <c r="S8" s="577"/>
      <c r="T8" s="577"/>
      <c r="U8" s="577"/>
      <c r="V8" s="578"/>
      <c r="W8" s="499"/>
      <c r="X8" s="500"/>
      <c r="Y8" s="500"/>
      <c r="Z8" s="500"/>
      <c r="AA8" s="500"/>
      <c r="AB8" s="508"/>
      <c r="AC8" s="584"/>
      <c r="AD8" s="585"/>
      <c r="AE8" s="585"/>
      <c r="AF8" s="585"/>
      <c r="AG8" s="585"/>
      <c r="AH8" s="585"/>
      <c r="AI8" s="585"/>
      <c r="AJ8" s="585"/>
      <c r="AK8" s="585"/>
      <c r="AL8" s="586"/>
      <c r="AM8" s="487" t="s">
        <v>90</v>
      </c>
      <c r="AN8" s="392"/>
      <c r="AO8" s="392"/>
      <c r="AP8" s="392"/>
      <c r="AQ8" s="392"/>
      <c r="AR8" s="392"/>
      <c r="AS8" s="392"/>
      <c r="AT8" s="393"/>
      <c r="AU8" s="475" t="s">
        <v>91</v>
      </c>
      <c r="AV8" s="476"/>
      <c r="AW8" s="476"/>
      <c r="AX8" s="476"/>
      <c r="AY8" s="398" t="s">
        <v>92</v>
      </c>
      <c r="AZ8" s="399"/>
      <c r="BA8" s="399"/>
      <c r="BB8" s="399"/>
      <c r="BC8" s="399"/>
      <c r="BD8" s="399"/>
      <c r="BE8" s="399"/>
      <c r="BF8" s="399"/>
      <c r="BG8" s="399"/>
      <c r="BH8" s="399"/>
      <c r="BI8" s="399"/>
      <c r="BJ8" s="399"/>
      <c r="BK8" s="399"/>
      <c r="BL8" s="399"/>
      <c r="BM8" s="400"/>
      <c r="BN8" s="418">
        <v>1659517</v>
      </c>
      <c r="BO8" s="419"/>
      <c r="BP8" s="419"/>
      <c r="BQ8" s="419"/>
      <c r="BR8" s="419"/>
      <c r="BS8" s="419"/>
      <c r="BT8" s="419"/>
      <c r="BU8" s="420"/>
      <c r="BV8" s="418">
        <v>1532620</v>
      </c>
      <c r="BW8" s="419"/>
      <c r="BX8" s="419"/>
      <c r="BY8" s="419"/>
      <c r="BZ8" s="419"/>
      <c r="CA8" s="419"/>
      <c r="CB8" s="419"/>
      <c r="CC8" s="420"/>
      <c r="CD8" s="427" t="s">
        <v>93</v>
      </c>
      <c r="CE8" s="428"/>
      <c r="CF8" s="428"/>
      <c r="CG8" s="428"/>
      <c r="CH8" s="428"/>
      <c r="CI8" s="428"/>
      <c r="CJ8" s="428"/>
      <c r="CK8" s="428"/>
      <c r="CL8" s="428"/>
      <c r="CM8" s="428"/>
      <c r="CN8" s="428"/>
      <c r="CO8" s="428"/>
      <c r="CP8" s="428"/>
      <c r="CQ8" s="428"/>
      <c r="CR8" s="428"/>
      <c r="CS8" s="429"/>
      <c r="CT8" s="527">
        <v>0.33</v>
      </c>
      <c r="CU8" s="528"/>
      <c r="CV8" s="528"/>
      <c r="CW8" s="528"/>
      <c r="CX8" s="528"/>
      <c r="CY8" s="528"/>
      <c r="CZ8" s="528"/>
      <c r="DA8" s="529"/>
      <c r="DB8" s="527">
        <v>0.33</v>
      </c>
      <c r="DC8" s="528"/>
      <c r="DD8" s="528"/>
      <c r="DE8" s="528"/>
      <c r="DF8" s="528"/>
      <c r="DG8" s="528"/>
      <c r="DH8" s="528"/>
      <c r="DI8" s="529"/>
      <c r="DJ8" s="137"/>
      <c r="DK8" s="137"/>
      <c r="DL8" s="137"/>
      <c r="DM8" s="137"/>
      <c r="DN8" s="137"/>
      <c r="DO8" s="137"/>
    </row>
    <row r="9" spans="1:119" ht="18.75" customHeight="1" thickBot="1" x14ac:dyDescent="0.2">
      <c r="A9" s="138"/>
      <c r="B9" s="553" t="s">
        <v>94</v>
      </c>
      <c r="C9" s="554"/>
      <c r="D9" s="554"/>
      <c r="E9" s="554"/>
      <c r="F9" s="554"/>
      <c r="G9" s="554"/>
      <c r="H9" s="554"/>
      <c r="I9" s="554"/>
      <c r="J9" s="554"/>
      <c r="K9" s="481"/>
      <c r="L9" s="555" t="s">
        <v>95</v>
      </c>
      <c r="M9" s="556"/>
      <c r="N9" s="556"/>
      <c r="O9" s="556"/>
      <c r="P9" s="556"/>
      <c r="Q9" s="557"/>
      <c r="R9" s="558">
        <v>52264</v>
      </c>
      <c r="S9" s="559"/>
      <c r="T9" s="559"/>
      <c r="U9" s="559"/>
      <c r="V9" s="560"/>
      <c r="W9" s="497" t="s">
        <v>96</v>
      </c>
      <c r="X9" s="498"/>
      <c r="Y9" s="498"/>
      <c r="Z9" s="498"/>
      <c r="AA9" s="498"/>
      <c r="AB9" s="498"/>
      <c r="AC9" s="498"/>
      <c r="AD9" s="498"/>
      <c r="AE9" s="498"/>
      <c r="AF9" s="498"/>
      <c r="AG9" s="498"/>
      <c r="AH9" s="498"/>
      <c r="AI9" s="498"/>
      <c r="AJ9" s="498"/>
      <c r="AK9" s="498"/>
      <c r="AL9" s="561"/>
      <c r="AM9" s="487" t="s">
        <v>97</v>
      </c>
      <c r="AN9" s="392"/>
      <c r="AO9" s="392"/>
      <c r="AP9" s="392"/>
      <c r="AQ9" s="392"/>
      <c r="AR9" s="392"/>
      <c r="AS9" s="392"/>
      <c r="AT9" s="393"/>
      <c r="AU9" s="475" t="s">
        <v>98</v>
      </c>
      <c r="AV9" s="476"/>
      <c r="AW9" s="476"/>
      <c r="AX9" s="476"/>
      <c r="AY9" s="398" t="s">
        <v>99</v>
      </c>
      <c r="AZ9" s="399"/>
      <c r="BA9" s="399"/>
      <c r="BB9" s="399"/>
      <c r="BC9" s="399"/>
      <c r="BD9" s="399"/>
      <c r="BE9" s="399"/>
      <c r="BF9" s="399"/>
      <c r="BG9" s="399"/>
      <c r="BH9" s="399"/>
      <c r="BI9" s="399"/>
      <c r="BJ9" s="399"/>
      <c r="BK9" s="399"/>
      <c r="BL9" s="399"/>
      <c r="BM9" s="400"/>
      <c r="BN9" s="418">
        <v>126897</v>
      </c>
      <c r="BO9" s="419"/>
      <c r="BP9" s="419"/>
      <c r="BQ9" s="419"/>
      <c r="BR9" s="419"/>
      <c r="BS9" s="419"/>
      <c r="BT9" s="419"/>
      <c r="BU9" s="420"/>
      <c r="BV9" s="418">
        <v>123040</v>
      </c>
      <c r="BW9" s="419"/>
      <c r="BX9" s="419"/>
      <c r="BY9" s="419"/>
      <c r="BZ9" s="419"/>
      <c r="CA9" s="419"/>
      <c r="CB9" s="419"/>
      <c r="CC9" s="420"/>
      <c r="CD9" s="427" t="s">
        <v>100</v>
      </c>
      <c r="CE9" s="428"/>
      <c r="CF9" s="428"/>
      <c r="CG9" s="428"/>
      <c r="CH9" s="428"/>
      <c r="CI9" s="428"/>
      <c r="CJ9" s="428"/>
      <c r="CK9" s="428"/>
      <c r="CL9" s="428"/>
      <c r="CM9" s="428"/>
      <c r="CN9" s="428"/>
      <c r="CO9" s="428"/>
      <c r="CP9" s="428"/>
      <c r="CQ9" s="428"/>
      <c r="CR9" s="428"/>
      <c r="CS9" s="429"/>
      <c r="CT9" s="388">
        <v>16.2</v>
      </c>
      <c r="CU9" s="389"/>
      <c r="CV9" s="389"/>
      <c r="CW9" s="389"/>
      <c r="CX9" s="389"/>
      <c r="CY9" s="389"/>
      <c r="CZ9" s="389"/>
      <c r="DA9" s="390"/>
      <c r="DB9" s="388">
        <v>14.9</v>
      </c>
      <c r="DC9" s="389"/>
      <c r="DD9" s="389"/>
      <c r="DE9" s="389"/>
      <c r="DF9" s="389"/>
      <c r="DG9" s="389"/>
      <c r="DH9" s="389"/>
      <c r="DI9" s="390"/>
      <c r="DJ9" s="137"/>
      <c r="DK9" s="137"/>
      <c r="DL9" s="137"/>
      <c r="DM9" s="137"/>
      <c r="DN9" s="137"/>
      <c r="DO9" s="137"/>
    </row>
    <row r="10" spans="1:119" ht="18.75" customHeight="1" thickBot="1" x14ac:dyDescent="0.2">
      <c r="A10" s="138"/>
      <c r="B10" s="553"/>
      <c r="C10" s="554"/>
      <c r="D10" s="554"/>
      <c r="E10" s="554"/>
      <c r="F10" s="554"/>
      <c r="G10" s="554"/>
      <c r="H10" s="554"/>
      <c r="I10" s="554"/>
      <c r="J10" s="554"/>
      <c r="K10" s="481"/>
      <c r="L10" s="391" t="s">
        <v>101</v>
      </c>
      <c r="M10" s="392"/>
      <c r="N10" s="392"/>
      <c r="O10" s="392"/>
      <c r="P10" s="392"/>
      <c r="Q10" s="393"/>
      <c r="R10" s="394">
        <v>55391</v>
      </c>
      <c r="S10" s="395"/>
      <c r="T10" s="395"/>
      <c r="U10" s="395"/>
      <c r="V10" s="397"/>
      <c r="W10" s="562"/>
      <c r="X10" s="380"/>
      <c r="Y10" s="380"/>
      <c r="Z10" s="380"/>
      <c r="AA10" s="380"/>
      <c r="AB10" s="380"/>
      <c r="AC10" s="380"/>
      <c r="AD10" s="380"/>
      <c r="AE10" s="380"/>
      <c r="AF10" s="380"/>
      <c r="AG10" s="380"/>
      <c r="AH10" s="380"/>
      <c r="AI10" s="380"/>
      <c r="AJ10" s="380"/>
      <c r="AK10" s="380"/>
      <c r="AL10" s="563"/>
      <c r="AM10" s="487" t="s">
        <v>102</v>
      </c>
      <c r="AN10" s="392"/>
      <c r="AO10" s="392"/>
      <c r="AP10" s="392"/>
      <c r="AQ10" s="392"/>
      <c r="AR10" s="392"/>
      <c r="AS10" s="392"/>
      <c r="AT10" s="393"/>
      <c r="AU10" s="475" t="s">
        <v>103</v>
      </c>
      <c r="AV10" s="476"/>
      <c r="AW10" s="476"/>
      <c r="AX10" s="476"/>
      <c r="AY10" s="398" t="s">
        <v>104</v>
      </c>
      <c r="AZ10" s="399"/>
      <c r="BA10" s="399"/>
      <c r="BB10" s="399"/>
      <c r="BC10" s="399"/>
      <c r="BD10" s="399"/>
      <c r="BE10" s="399"/>
      <c r="BF10" s="399"/>
      <c r="BG10" s="399"/>
      <c r="BH10" s="399"/>
      <c r="BI10" s="399"/>
      <c r="BJ10" s="399"/>
      <c r="BK10" s="399"/>
      <c r="BL10" s="399"/>
      <c r="BM10" s="400"/>
      <c r="BN10" s="418">
        <v>1198694</v>
      </c>
      <c r="BO10" s="419"/>
      <c r="BP10" s="419"/>
      <c r="BQ10" s="419"/>
      <c r="BR10" s="419"/>
      <c r="BS10" s="419"/>
      <c r="BT10" s="419"/>
      <c r="BU10" s="420"/>
      <c r="BV10" s="418">
        <v>356222</v>
      </c>
      <c r="BW10" s="419"/>
      <c r="BX10" s="419"/>
      <c r="BY10" s="419"/>
      <c r="BZ10" s="419"/>
      <c r="CA10" s="419"/>
      <c r="CB10" s="419"/>
      <c r="CC10" s="420"/>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53"/>
      <c r="C11" s="554"/>
      <c r="D11" s="554"/>
      <c r="E11" s="554"/>
      <c r="F11" s="554"/>
      <c r="G11" s="554"/>
      <c r="H11" s="554"/>
      <c r="I11" s="554"/>
      <c r="J11" s="554"/>
      <c r="K11" s="481"/>
      <c r="L11" s="464" t="s">
        <v>106</v>
      </c>
      <c r="M11" s="465"/>
      <c r="N11" s="465"/>
      <c r="O11" s="465"/>
      <c r="P11" s="465"/>
      <c r="Q11" s="466"/>
      <c r="R11" s="550" t="s">
        <v>107</v>
      </c>
      <c r="S11" s="551"/>
      <c r="T11" s="551"/>
      <c r="U11" s="551"/>
      <c r="V11" s="552"/>
      <c r="W11" s="562"/>
      <c r="X11" s="380"/>
      <c r="Y11" s="380"/>
      <c r="Z11" s="380"/>
      <c r="AA11" s="380"/>
      <c r="AB11" s="380"/>
      <c r="AC11" s="380"/>
      <c r="AD11" s="380"/>
      <c r="AE11" s="380"/>
      <c r="AF11" s="380"/>
      <c r="AG11" s="380"/>
      <c r="AH11" s="380"/>
      <c r="AI11" s="380"/>
      <c r="AJ11" s="380"/>
      <c r="AK11" s="380"/>
      <c r="AL11" s="563"/>
      <c r="AM11" s="487" t="s">
        <v>108</v>
      </c>
      <c r="AN11" s="392"/>
      <c r="AO11" s="392"/>
      <c r="AP11" s="392"/>
      <c r="AQ11" s="392"/>
      <c r="AR11" s="392"/>
      <c r="AS11" s="392"/>
      <c r="AT11" s="393"/>
      <c r="AU11" s="475" t="s">
        <v>109</v>
      </c>
      <c r="AV11" s="476"/>
      <c r="AW11" s="476"/>
      <c r="AX11" s="476"/>
      <c r="AY11" s="398" t="s">
        <v>110</v>
      </c>
      <c r="AZ11" s="399"/>
      <c r="BA11" s="399"/>
      <c r="BB11" s="399"/>
      <c r="BC11" s="399"/>
      <c r="BD11" s="399"/>
      <c r="BE11" s="399"/>
      <c r="BF11" s="399"/>
      <c r="BG11" s="399"/>
      <c r="BH11" s="399"/>
      <c r="BI11" s="399"/>
      <c r="BJ11" s="399"/>
      <c r="BK11" s="399"/>
      <c r="BL11" s="399"/>
      <c r="BM11" s="400"/>
      <c r="BN11" s="418" t="s">
        <v>111</v>
      </c>
      <c r="BO11" s="419"/>
      <c r="BP11" s="419"/>
      <c r="BQ11" s="419"/>
      <c r="BR11" s="419"/>
      <c r="BS11" s="419"/>
      <c r="BT11" s="419"/>
      <c r="BU11" s="420"/>
      <c r="BV11" s="418" t="s">
        <v>111</v>
      </c>
      <c r="BW11" s="419"/>
      <c r="BX11" s="419"/>
      <c r="BY11" s="419"/>
      <c r="BZ11" s="419"/>
      <c r="CA11" s="419"/>
      <c r="CB11" s="419"/>
      <c r="CC11" s="420"/>
      <c r="CD11" s="427" t="s">
        <v>112</v>
      </c>
      <c r="CE11" s="428"/>
      <c r="CF11" s="428"/>
      <c r="CG11" s="428"/>
      <c r="CH11" s="428"/>
      <c r="CI11" s="428"/>
      <c r="CJ11" s="428"/>
      <c r="CK11" s="428"/>
      <c r="CL11" s="428"/>
      <c r="CM11" s="428"/>
      <c r="CN11" s="428"/>
      <c r="CO11" s="428"/>
      <c r="CP11" s="428"/>
      <c r="CQ11" s="428"/>
      <c r="CR11" s="428"/>
      <c r="CS11" s="429"/>
      <c r="CT11" s="527" t="s">
        <v>111</v>
      </c>
      <c r="CU11" s="528"/>
      <c r="CV11" s="528"/>
      <c r="CW11" s="528"/>
      <c r="CX11" s="528"/>
      <c r="CY11" s="528"/>
      <c r="CZ11" s="528"/>
      <c r="DA11" s="529"/>
      <c r="DB11" s="527" t="s">
        <v>111</v>
      </c>
      <c r="DC11" s="528"/>
      <c r="DD11" s="528"/>
      <c r="DE11" s="528"/>
      <c r="DF11" s="528"/>
      <c r="DG11" s="528"/>
      <c r="DH11" s="528"/>
      <c r="DI11" s="529"/>
      <c r="DJ11" s="137"/>
      <c r="DK11" s="137"/>
      <c r="DL11" s="137"/>
      <c r="DM11" s="137"/>
      <c r="DN11" s="137"/>
      <c r="DO11" s="137"/>
    </row>
    <row r="12" spans="1:119" ht="18.75" customHeight="1" x14ac:dyDescent="0.15">
      <c r="A12" s="138"/>
      <c r="B12" s="530" t="s">
        <v>113</v>
      </c>
      <c r="C12" s="531"/>
      <c r="D12" s="531"/>
      <c r="E12" s="531"/>
      <c r="F12" s="531"/>
      <c r="G12" s="531"/>
      <c r="H12" s="531"/>
      <c r="I12" s="531"/>
      <c r="J12" s="531"/>
      <c r="K12" s="532"/>
      <c r="L12" s="539" t="s">
        <v>114</v>
      </c>
      <c r="M12" s="540"/>
      <c r="N12" s="540"/>
      <c r="O12" s="540"/>
      <c r="P12" s="540"/>
      <c r="Q12" s="541"/>
      <c r="R12" s="542">
        <v>54118</v>
      </c>
      <c r="S12" s="543"/>
      <c r="T12" s="543"/>
      <c r="U12" s="543"/>
      <c r="V12" s="544"/>
      <c r="W12" s="545" t="s">
        <v>1</v>
      </c>
      <c r="X12" s="476"/>
      <c r="Y12" s="476"/>
      <c r="Z12" s="476"/>
      <c r="AA12" s="476"/>
      <c r="AB12" s="546"/>
      <c r="AC12" s="475" t="s">
        <v>115</v>
      </c>
      <c r="AD12" s="476"/>
      <c r="AE12" s="476"/>
      <c r="AF12" s="476"/>
      <c r="AG12" s="546"/>
      <c r="AH12" s="475" t="s">
        <v>116</v>
      </c>
      <c r="AI12" s="476"/>
      <c r="AJ12" s="476"/>
      <c r="AK12" s="476"/>
      <c r="AL12" s="547"/>
      <c r="AM12" s="487" t="s">
        <v>117</v>
      </c>
      <c r="AN12" s="392"/>
      <c r="AO12" s="392"/>
      <c r="AP12" s="392"/>
      <c r="AQ12" s="392"/>
      <c r="AR12" s="392"/>
      <c r="AS12" s="392"/>
      <c r="AT12" s="393"/>
      <c r="AU12" s="475" t="s">
        <v>118</v>
      </c>
      <c r="AV12" s="476"/>
      <c r="AW12" s="476"/>
      <c r="AX12" s="476"/>
      <c r="AY12" s="398" t="s">
        <v>119</v>
      </c>
      <c r="AZ12" s="399"/>
      <c r="BA12" s="399"/>
      <c r="BB12" s="399"/>
      <c r="BC12" s="399"/>
      <c r="BD12" s="399"/>
      <c r="BE12" s="399"/>
      <c r="BF12" s="399"/>
      <c r="BG12" s="399"/>
      <c r="BH12" s="399"/>
      <c r="BI12" s="399"/>
      <c r="BJ12" s="399"/>
      <c r="BK12" s="399"/>
      <c r="BL12" s="399"/>
      <c r="BM12" s="400"/>
      <c r="BN12" s="418" t="s">
        <v>120</v>
      </c>
      <c r="BO12" s="419"/>
      <c r="BP12" s="419"/>
      <c r="BQ12" s="419"/>
      <c r="BR12" s="419"/>
      <c r="BS12" s="419"/>
      <c r="BT12" s="419"/>
      <c r="BU12" s="420"/>
      <c r="BV12" s="418">
        <v>500000</v>
      </c>
      <c r="BW12" s="419"/>
      <c r="BX12" s="419"/>
      <c r="BY12" s="419"/>
      <c r="BZ12" s="419"/>
      <c r="CA12" s="419"/>
      <c r="CB12" s="419"/>
      <c r="CC12" s="420"/>
      <c r="CD12" s="427" t="s">
        <v>121</v>
      </c>
      <c r="CE12" s="428"/>
      <c r="CF12" s="428"/>
      <c r="CG12" s="428"/>
      <c r="CH12" s="428"/>
      <c r="CI12" s="428"/>
      <c r="CJ12" s="428"/>
      <c r="CK12" s="428"/>
      <c r="CL12" s="428"/>
      <c r="CM12" s="428"/>
      <c r="CN12" s="428"/>
      <c r="CO12" s="428"/>
      <c r="CP12" s="428"/>
      <c r="CQ12" s="428"/>
      <c r="CR12" s="428"/>
      <c r="CS12" s="429"/>
      <c r="CT12" s="527" t="s">
        <v>120</v>
      </c>
      <c r="CU12" s="528"/>
      <c r="CV12" s="528"/>
      <c r="CW12" s="528"/>
      <c r="CX12" s="528"/>
      <c r="CY12" s="528"/>
      <c r="CZ12" s="528"/>
      <c r="DA12" s="529"/>
      <c r="DB12" s="527" t="s">
        <v>120</v>
      </c>
      <c r="DC12" s="528"/>
      <c r="DD12" s="528"/>
      <c r="DE12" s="528"/>
      <c r="DF12" s="528"/>
      <c r="DG12" s="528"/>
      <c r="DH12" s="528"/>
      <c r="DI12" s="529"/>
      <c r="DJ12" s="137"/>
      <c r="DK12" s="137"/>
      <c r="DL12" s="137"/>
      <c r="DM12" s="137"/>
      <c r="DN12" s="137"/>
      <c r="DO12" s="137"/>
    </row>
    <row r="13" spans="1:119" ht="18.75" customHeight="1" x14ac:dyDescent="0.15">
      <c r="A13" s="138"/>
      <c r="B13" s="533"/>
      <c r="C13" s="534"/>
      <c r="D13" s="534"/>
      <c r="E13" s="534"/>
      <c r="F13" s="534"/>
      <c r="G13" s="534"/>
      <c r="H13" s="534"/>
      <c r="I13" s="534"/>
      <c r="J13" s="534"/>
      <c r="K13" s="535"/>
      <c r="L13" s="148"/>
      <c r="M13" s="516" t="s">
        <v>122</v>
      </c>
      <c r="N13" s="517"/>
      <c r="O13" s="517"/>
      <c r="P13" s="517"/>
      <c r="Q13" s="518"/>
      <c r="R13" s="519">
        <v>53911</v>
      </c>
      <c r="S13" s="520"/>
      <c r="T13" s="520"/>
      <c r="U13" s="520"/>
      <c r="V13" s="521"/>
      <c r="W13" s="507" t="s">
        <v>123</v>
      </c>
      <c r="X13" s="431"/>
      <c r="Y13" s="431"/>
      <c r="Z13" s="431"/>
      <c r="AA13" s="431"/>
      <c r="AB13" s="432"/>
      <c r="AC13" s="394">
        <v>4824</v>
      </c>
      <c r="AD13" s="395"/>
      <c r="AE13" s="395"/>
      <c r="AF13" s="395"/>
      <c r="AG13" s="396"/>
      <c r="AH13" s="394">
        <v>5894</v>
      </c>
      <c r="AI13" s="395"/>
      <c r="AJ13" s="395"/>
      <c r="AK13" s="395"/>
      <c r="AL13" s="397"/>
      <c r="AM13" s="487" t="s">
        <v>124</v>
      </c>
      <c r="AN13" s="392"/>
      <c r="AO13" s="392"/>
      <c r="AP13" s="392"/>
      <c r="AQ13" s="392"/>
      <c r="AR13" s="392"/>
      <c r="AS13" s="392"/>
      <c r="AT13" s="393"/>
      <c r="AU13" s="475" t="s">
        <v>118</v>
      </c>
      <c r="AV13" s="476"/>
      <c r="AW13" s="476"/>
      <c r="AX13" s="476"/>
      <c r="AY13" s="398" t="s">
        <v>125</v>
      </c>
      <c r="AZ13" s="399"/>
      <c r="BA13" s="399"/>
      <c r="BB13" s="399"/>
      <c r="BC13" s="399"/>
      <c r="BD13" s="399"/>
      <c r="BE13" s="399"/>
      <c r="BF13" s="399"/>
      <c r="BG13" s="399"/>
      <c r="BH13" s="399"/>
      <c r="BI13" s="399"/>
      <c r="BJ13" s="399"/>
      <c r="BK13" s="399"/>
      <c r="BL13" s="399"/>
      <c r="BM13" s="400"/>
      <c r="BN13" s="418">
        <v>1325591</v>
      </c>
      <c r="BO13" s="419"/>
      <c r="BP13" s="419"/>
      <c r="BQ13" s="419"/>
      <c r="BR13" s="419"/>
      <c r="BS13" s="419"/>
      <c r="BT13" s="419"/>
      <c r="BU13" s="420"/>
      <c r="BV13" s="418">
        <v>-20738</v>
      </c>
      <c r="BW13" s="419"/>
      <c r="BX13" s="419"/>
      <c r="BY13" s="419"/>
      <c r="BZ13" s="419"/>
      <c r="CA13" s="419"/>
      <c r="CB13" s="419"/>
      <c r="CC13" s="420"/>
      <c r="CD13" s="427" t="s">
        <v>126</v>
      </c>
      <c r="CE13" s="428"/>
      <c r="CF13" s="428"/>
      <c r="CG13" s="428"/>
      <c r="CH13" s="428"/>
      <c r="CI13" s="428"/>
      <c r="CJ13" s="428"/>
      <c r="CK13" s="428"/>
      <c r="CL13" s="428"/>
      <c r="CM13" s="428"/>
      <c r="CN13" s="428"/>
      <c r="CO13" s="428"/>
      <c r="CP13" s="428"/>
      <c r="CQ13" s="428"/>
      <c r="CR13" s="428"/>
      <c r="CS13" s="429"/>
      <c r="CT13" s="388">
        <v>8.5</v>
      </c>
      <c r="CU13" s="389"/>
      <c r="CV13" s="389"/>
      <c r="CW13" s="389"/>
      <c r="CX13" s="389"/>
      <c r="CY13" s="389"/>
      <c r="CZ13" s="389"/>
      <c r="DA13" s="390"/>
      <c r="DB13" s="388">
        <v>9.3000000000000007</v>
      </c>
      <c r="DC13" s="389"/>
      <c r="DD13" s="389"/>
      <c r="DE13" s="389"/>
      <c r="DF13" s="389"/>
      <c r="DG13" s="389"/>
      <c r="DH13" s="389"/>
      <c r="DI13" s="390"/>
      <c r="DJ13" s="137"/>
      <c r="DK13" s="137"/>
      <c r="DL13" s="137"/>
      <c r="DM13" s="137"/>
      <c r="DN13" s="137"/>
      <c r="DO13" s="137"/>
    </row>
    <row r="14" spans="1:119" ht="18.75" customHeight="1" thickBot="1" x14ac:dyDescent="0.2">
      <c r="A14" s="138"/>
      <c r="B14" s="533"/>
      <c r="C14" s="534"/>
      <c r="D14" s="534"/>
      <c r="E14" s="534"/>
      <c r="F14" s="534"/>
      <c r="G14" s="534"/>
      <c r="H14" s="534"/>
      <c r="I14" s="534"/>
      <c r="J14" s="534"/>
      <c r="K14" s="535"/>
      <c r="L14" s="509" t="s">
        <v>127</v>
      </c>
      <c r="M14" s="548"/>
      <c r="N14" s="548"/>
      <c r="O14" s="548"/>
      <c r="P14" s="548"/>
      <c r="Q14" s="549"/>
      <c r="R14" s="519">
        <v>54860</v>
      </c>
      <c r="S14" s="520"/>
      <c r="T14" s="520"/>
      <c r="U14" s="520"/>
      <c r="V14" s="521"/>
      <c r="W14" s="522"/>
      <c r="X14" s="434"/>
      <c r="Y14" s="434"/>
      <c r="Z14" s="434"/>
      <c r="AA14" s="434"/>
      <c r="AB14" s="435"/>
      <c r="AC14" s="512">
        <v>18.3</v>
      </c>
      <c r="AD14" s="513"/>
      <c r="AE14" s="513"/>
      <c r="AF14" s="513"/>
      <c r="AG14" s="514"/>
      <c r="AH14" s="512">
        <v>20.5</v>
      </c>
      <c r="AI14" s="513"/>
      <c r="AJ14" s="513"/>
      <c r="AK14" s="513"/>
      <c r="AL14" s="515"/>
      <c r="AM14" s="487"/>
      <c r="AN14" s="392"/>
      <c r="AO14" s="392"/>
      <c r="AP14" s="392"/>
      <c r="AQ14" s="392"/>
      <c r="AR14" s="392"/>
      <c r="AS14" s="392"/>
      <c r="AT14" s="393"/>
      <c r="AU14" s="475"/>
      <c r="AV14" s="476"/>
      <c r="AW14" s="476"/>
      <c r="AX14" s="476"/>
      <c r="AY14" s="398"/>
      <c r="AZ14" s="399"/>
      <c r="BA14" s="399"/>
      <c r="BB14" s="399"/>
      <c r="BC14" s="399"/>
      <c r="BD14" s="399"/>
      <c r="BE14" s="399"/>
      <c r="BF14" s="399"/>
      <c r="BG14" s="399"/>
      <c r="BH14" s="399"/>
      <c r="BI14" s="399"/>
      <c r="BJ14" s="399"/>
      <c r="BK14" s="399"/>
      <c r="BL14" s="399"/>
      <c r="BM14" s="400"/>
      <c r="BN14" s="418"/>
      <c r="BO14" s="419"/>
      <c r="BP14" s="419"/>
      <c r="BQ14" s="419"/>
      <c r="BR14" s="419"/>
      <c r="BS14" s="419"/>
      <c r="BT14" s="419"/>
      <c r="BU14" s="420"/>
      <c r="BV14" s="418"/>
      <c r="BW14" s="419"/>
      <c r="BX14" s="419"/>
      <c r="BY14" s="419"/>
      <c r="BZ14" s="419"/>
      <c r="CA14" s="419"/>
      <c r="CB14" s="419"/>
      <c r="CC14" s="420"/>
      <c r="CD14" s="424" t="s">
        <v>128</v>
      </c>
      <c r="CE14" s="425"/>
      <c r="CF14" s="425"/>
      <c r="CG14" s="425"/>
      <c r="CH14" s="425"/>
      <c r="CI14" s="425"/>
      <c r="CJ14" s="425"/>
      <c r="CK14" s="425"/>
      <c r="CL14" s="425"/>
      <c r="CM14" s="425"/>
      <c r="CN14" s="425"/>
      <c r="CO14" s="425"/>
      <c r="CP14" s="425"/>
      <c r="CQ14" s="425"/>
      <c r="CR14" s="425"/>
      <c r="CS14" s="426"/>
      <c r="CT14" s="523">
        <v>13.1</v>
      </c>
      <c r="CU14" s="491"/>
      <c r="CV14" s="491"/>
      <c r="CW14" s="491"/>
      <c r="CX14" s="491"/>
      <c r="CY14" s="491"/>
      <c r="CZ14" s="491"/>
      <c r="DA14" s="492"/>
      <c r="DB14" s="523">
        <v>27.3</v>
      </c>
      <c r="DC14" s="491"/>
      <c r="DD14" s="491"/>
      <c r="DE14" s="491"/>
      <c r="DF14" s="491"/>
      <c r="DG14" s="491"/>
      <c r="DH14" s="491"/>
      <c r="DI14" s="492"/>
      <c r="DJ14" s="137"/>
      <c r="DK14" s="137"/>
      <c r="DL14" s="137"/>
      <c r="DM14" s="137"/>
      <c r="DN14" s="137"/>
      <c r="DO14" s="137"/>
    </row>
    <row r="15" spans="1:119" ht="18.75" customHeight="1" x14ac:dyDescent="0.15">
      <c r="A15" s="138"/>
      <c r="B15" s="533"/>
      <c r="C15" s="534"/>
      <c r="D15" s="534"/>
      <c r="E15" s="534"/>
      <c r="F15" s="534"/>
      <c r="G15" s="534"/>
      <c r="H15" s="534"/>
      <c r="I15" s="534"/>
      <c r="J15" s="534"/>
      <c r="K15" s="535"/>
      <c r="L15" s="148"/>
      <c r="M15" s="516" t="s">
        <v>122</v>
      </c>
      <c r="N15" s="517"/>
      <c r="O15" s="517"/>
      <c r="P15" s="517"/>
      <c r="Q15" s="518"/>
      <c r="R15" s="519">
        <v>54642</v>
      </c>
      <c r="S15" s="520"/>
      <c r="T15" s="520"/>
      <c r="U15" s="520"/>
      <c r="V15" s="521"/>
      <c r="W15" s="507" t="s">
        <v>129</v>
      </c>
      <c r="X15" s="431"/>
      <c r="Y15" s="431"/>
      <c r="Z15" s="431"/>
      <c r="AA15" s="431"/>
      <c r="AB15" s="432"/>
      <c r="AC15" s="394">
        <v>6655</v>
      </c>
      <c r="AD15" s="395"/>
      <c r="AE15" s="395"/>
      <c r="AF15" s="395"/>
      <c r="AG15" s="396"/>
      <c r="AH15" s="394">
        <v>7160</v>
      </c>
      <c r="AI15" s="395"/>
      <c r="AJ15" s="395"/>
      <c r="AK15" s="395"/>
      <c r="AL15" s="397"/>
      <c r="AM15" s="487"/>
      <c r="AN15" s="392"/>
      <c r="AO15" s="392"/>
      <c r="AP15" s="392"/>
      <c r="AQ15" s="392"/>
      <c r="AR15" s="392"/>
      <c r="AS15" s="392"/>
      <c r="AT15" s="393"/>
      <c r="AU15" s="475"/>
      <c r="AV15" s="476"/>
      <c r="AW15" s="476"/>
      <c r="AX15" s="476"/>
      <c r="AY15" s="410" t="s">
        <v>130</v>
      </c>
      <c r="AZ15" s="411"/>
      <c r="BA15" s="411"/>
      <c r="BB15" s="411"/>
      <c r="BC15" s="411"/>
      <c r="BD15" s="411"/>
      <c r="BE15" s="411"/>
      <c r="BF15" s="411"/>
      <c r="BG15" s="411"/>
      <c r="BH15" s="411"/>
      <c r="BI15" s="411"/>
      <c r="BJ15" s="411"/>
      <c r="BK15" s="411"/>
      <c r="BL15" s="411"/>
      <c r="BM15" s="412"/>
      <c r="BN15" s="413">
        <v>4581610</v>
      </c>
      <c r="BO15" s="414"/>
      <c r="BP15" s="414"/>
      <c r="BQ15" s="414"/>
      <c r="BR15" s="414"/>
      <c r="BS15" s="414"/>
      <c r="BT15" s="414"/>
      <c r="BU15" s="415"/>
      <c r="BV15" s="413">
        <v>4349548</v>
      </c>
      <c r="BW15" s="414"/>
      <c r="BX15" s="414"/>
      <c r="BY15" s="414"/>
      <c r="BZ15" s="414"/>
      <c r="CA15" s="414"/>
      <c r="CB15" s="414"/>
      <c r="CC15" s="415"/>
      <c r="CD15" s="524" t="s">
        <v>131</v>
      </c>
      <c r="CE15" s="525"/>
      <c r="CF15" s="525"/>
      <c r="CG15" s="525"/>
      <c r="CH15" s="525"/>
      <c r="CI15" s="525"/>
      <c r="CJ15" s="525"/>
      <c r="CK15" s="525"/>
      <c r="CL15" s="525"/>
      <c r="CM15" s="525"/>
      <c r="CN15" s="525"/>
      <c r="CO15" s="525"/>
      <c r="CP15" s="525"/>
      <c r="CQ15" s="525"/>
      <c r="CR15" s="525"/>
      <c r="CS15" s="526"/>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33"/>
      <c r="C16" s="534"/>
      <c r="D16" s="534"/>
      <c r="E16" s="534"/>
      <c r="F16" s="534"/>
      <c r="G16" s="534"/>
      <c r="H16" s="534"/>
      <c r="I16" s="534"/>
      <c r="J16" s="534"/>
      <c r="K16" s="535"/>
      <c r="L16" s="509" t="s">
        <v>132</v>
      </c>
      <c r="M16" s="510"/>
      <c r="N16" s="510"/>
      <c r="O16" s="510"/>
      <c r="P16" s="510"/>
      <c r="Q16" s="511"/>
      <c r="R16" s="504" t="s">
        <v>133</v>
      </c>
      <c r="S16" s="505"/>
      <c r="T16" s="505"/>
      <c r="U16" s="505"/>
      <c r="V16" s="506"/>
      <c r="W16" s="522"/>
      <c r="X16" s="434"/>
      <c r="Y16" s="434"/>
      <c r="Z16" s="434"/>
      <c r="AA16" s="434"/>
      <c r="AB16" s="435"/>
      <c r="AC16" s="512">
        <v>25.3</v>
      </c>
      <c r="AD16" s="513"/>
      <c r="AE16" s="513"/>
      <c r="AF16" s="513"/>
      <c r="AG16" s="514"/>
      <c r="AH16" s="512">
        <v>24.9</v>
      </c>
      <c r="AI16" s="513"/>
      <c r="AJ16" s="513"/>
      <c r="AK16" s="513"/>
      <c r="AL16" s="515"/>
      <c r="AM16" s="487"/>
      <c r="AN16" s="392"/>
      <c r="AO16" s="392"/>
      <c r="AP16" s="392"/>
      <c r="AQ16" s="392"/>
      <c r="AR16" s="392"/>
      <c r="AS16" s="392"/>
      <c r="AT16" s="393"/>
      <c r="AU16" s="475"/>
      <c r="AV16" s="476"/>
      <c r="AW16" s="476"/>
      <c r="AX16" s="476"/>
      <c r="AY16" s="398" t="s">
        <v>134</v>
      </c>
      <c r="AZ16" s="399"/>
      <c r="BA16" s="399"/>
      <c r="BB16" s="399"/>
      <c r="BC16" s="399"/>
      <c r="BD16" s="399"/>
      <c r="BE16" s="399"/>
      <c r="BF16" s="399"/>
      <c r="BG16" s="399"/>
      <c r="BH16" s="399"/>
      <c r="BI16" s="399"/>
      <c r="BJ16" s="399"/>
      <c r="BK16" s="399"/>
      <c r="BL16" s="399"/>
      <c r="BM16" s="400"/>
      <c r="BN16" s="418">
        <v>14060887</v>
      </c>
      <c r="BO16" s="419"/>
      <c r="BP16" s="419"/>
      <c r="BQ16" s="419"/>
      <c r="BR16" s="419"/>
      <c r="BS16" s="419"/>
      <c r="BT16" s="419"/>
      <c r="BU16" s="420"/>
      <c r="BV16" s="418">
        <v>13358604</v>
      </c>
      <c r="BW16" s="419"/>
      <c r="BX16" s="419"/>
      <c r="BY16" s="419"/>
      <c r="BZ16" s="419"/>
      <c r="CA16" s="419"/>
      <c r="CB16" s="419"/>
      <c r="CC16" s="420"/>
      <c r="CD16" s="152"/>
      <c r="CE16" s="416"/>
      <c r="CF16" s="416"/>
      <c r="CG16" s="416"/>
      <c r="CH16" s="416"/>
      <c r="CI16" s="416"/>
      <c r="CJ16" s="416"/>
      <c r="CK16" s="416"/>
      <c r="CL16" s="416"/>
      <c r="CM16" s="416"/>
      <c r="CN16" s="416"/>
      <c r="CO16" s="416"/>
      <c r="CP16" s="416"/>
      <c r="CQ16" s="416"/>
      <c r="CR16" s="416"/>
      <c r="CS16" s="417"/>
      <c r="CT16" s="388"/>
      <c r="CU16" s="389"/>
      <c r="CV16" s="389"/>
      <c r="CW16" s="389"/>
      <c r="CX16" s="389"/>
      <c r="CY16" s="389"/>
      <c r="CZ16" s="389"/>
      <c r="DA16" s="390"/>
      <c r="DB16" s="388"/>
      <c r="DC16" s="389"/>
      <c r="DD16" s="389"/>
      <c r="DE16" s="389"/>
      <c r="DF16" s="389"/>
      <c r="DG16" s="389"/>
      <c r="DH16" s="389"/>
      <c r="DI16" s="390"/>
      <c r="DJ16" s="137"/>
      <c r="DK16" s="137"/>
      <c r="DL16" s="137"/>
      <c r="DM16" s="137"/>
      <c r="DN16" s="137"/>
      <c r="DO16" s="137"/>
    </row>
    <row r="17" spans="1:119" ht="18.75" customHeight="1" thickBot="1" x14ac:dyDescent="0.2">
      <c r="A17" s="138"/>
      <c r="B17" s="536"/>
      <c r="C17" s="537"/>
      <c r="D17" s="537"/>
      <c r="E17" s="537"/>
      <c r="F17" s="537"/>
      <c r="G17" s="537"/>
      <c r="H17" s="537"/>
      <c r="I17" s="537"/>
      <c r="J17" s="537"/>
      <c r="K17" s="538"/>
      <c r="L17" s="153"/>
      <c r="M17" s="501" t="s">
        <v>135</v>
      </c>
      <c r="N17" s="502"/>
      <c r="O17" s="502"/>
      <c r="P17" s="502"/>
      <c r="Q17" s="503"/>
      <c r="R17" s="504" t="s">
        <v>136</v>
      </c>
      <c r="S17" s="505"/>
      <c r="T17" s="505"/>
      <c r="U17" s="505"/>
      <c r="V17" s="506"/>
      <c r="W17" s="507" t="s">
        <v>137</v>
      </c>
      <c r="X17" s="431"/>
      <c r="Y17" s="431"/>
      <c r="Z17" s="431"/>
      <c r="AA17" s="431"/>
      <c r="AB17" s="432"/>
      <c r="AC17" s="394">
        <v>14820</v>
      </c>
      <c r="AD17" s="395"/>
      <c r="AE17" s="395"/>
      <c r="AF17" s="395"/>
      <c r="AG17" s="396"/>
      <c r="AH17" s="394">
        <v>15590</v>
      </c>
      <c r="AI17" s="395"/>
      <c r="AJ17" s="395"/>
      <c r="AK17" s="395"/>
      <c r="AL17" s="397"/>
      <c r="AM17" s="487"/>
      <c r="AN17" s="392"/>
      <c r="AO17" s="392"/>
      <c r="AP17" s="392"/>
      <c r="AQ17" s="392"/>
      <c r="AR17" s="392"/>
      <c r="AS17" s="392"/>
      <c r="AT17" s="393"/>
      <c r="AU17" s="475"/>
      <c r="AV17" s="476"/>
      <c r="AW17" s="476"/>
      <c r="AX17" s="476"/>
      <c r="AY17" s="398" t="s">
        <v>138</v>
      </c>
      <c r="AZ17" s="399"/>
      <c r="BA17" s="399"/>
      <c r="BB17" s="399"/>
      <c r="BC17" s="399"/>
      <c r="BD17" s="399"/>
      <c r="BE17" s="399"/>
      <c r="BF17" s="399"/>
      <c r="BG17" s="399"/>
      <c r="BH17" s="399"/>
      <c r="BI17" s="399"/>
      <c r="BJ17" s="399"/>
      <c r="BK17" s="399"/>
      <c r="BL17" s="399"/>
      <c r="BM17" s="400"/>
      <c r="BN17" s="418">
        <v>5718875</v>
      </c>
      <c r="BO17" s="419"/>
      <c r="BP17" s="419"/>
      <c r="BQ17" s="419"/>
      <c r="BR17" s="419"/>
      <c r="BS17" s="419"/>
      <c r="BT17" s="419"/>
      <c r="BU17" s="420"/>
      <c r="BV17" s="418">
        <v>5499624</v>
      </c>
      <c r="BW17" s="419"/>
      <c r="BX17" s="419"/>
      <c r="BY17" s="419"/>
      <c r="BZ17" s="419"/>
      <c r="CA17" s="419"/>
      <c r="CB17" s="419"/>
      <c r="CC17" s="420"/>
      <c r="CD17" s="152"/>
      <c r="CE17" s="416"/>
      <c r="CF17" s="416"/>
      <c r="CG17" s="416"/>
      <c r="CH17" s="416"/>
      <c r="CI17" s="416"/>
      <c r="CJ17" s="416"/>
      <c r="CK17" s="416"/>
      <c r="CL17" s="416"/>
      <c r="CM17" s="416"/>
      <c r="CN17" s="416"/>
      <c r="CO17" s="416"/>
      <c r="CP17" s="416"/>
      <c r="CQ17" s="416"/>
      <c r="CR17" s="416"/>
      <c r="CS17" s="417"/>
      <c r="CT17" s="388"/>
      <c r="CU17" s="389"/>
      <c r="CV17" s="389"/>
      <c r="CW17" s="389"/>
      <c r="CX17" s="389"/>
      <c r="CY17" s="389"/>
      <c r="CZ17" s="389"/>
      <c r="DA17" s="390"/>
      <c r="DB17" s="388"/>
      <c r="DC17" s="389"/>
      <c r="DD17" s="389"/>
      <c r="DE17" s="389"/>
      <c r="DF17" s="389"/>
      <c r="DG17" s="389"/>
      <c r="DH17" s="389"/>
      <c r="DI17" s="390"/>
      <c r="DJ17" s="137"/>
      <c r="DK17" s="137"/>
      <c r="DL17" s="137"/>
      <c r="DM17" s="137"/>
      <c r="DN17" s="137"/>
      <c r="DO17" s="137"/>
    </row>
    <row r="18" spans="1:119" ht="18.75" customHeight="1" thickBot="1" x14ac:dyDescent="0.2">
      <c r="A18" s="138"/>
      <c r="B18" s="480" t="s">
        <v>139</v>
      </c>
      <c r="C18" s="481"/>
      <c r="D18" s="481"/>
      <c r="E18" s="482"/>
      <c r="F18" s="482"/>
      <c r="G18" s="482"/>
      <c r="H18" s="482"/>
      <c r="I18" s="482"/>
      <c r="J18" s="482"/>
      <c r="K18" s="482"/>
      <c r="L18" s="483">
        <v>299.69</v>
      </c>
      <c r="M18" s="483"/>
      <c r="N18" s="483"/>
      <c r="O18" s="483"/>
      <c r="P18" s="483"/>
      <c r="Q18" s="483"/>
      <c r="R18" s="484"/>
      <c r="S18" s="484"/>
      <c r="T18" s="484"/>
      <c r="U18" s="484"/>
      <c r="V18" s="485"/>
      <c r="W18" s="499"/>
      <c r="X18" s="500"/>
      <c r="Y18" s="500"/>
      <c r="Z18" s="500"/>
      <c r="AA18" s="500"/>
      <c r="AB18" s="508"/>
      <c r="AC18" s="382">
        <v>56.4</v>
      </c>
      <c r="AD18" s="383"/>
      <c r="AE18" s="383"/>
      <c r="AF18" s="383"/>
      <c r="AG18" s="486"/>
      <c r="AH18" s="382">
        <v>54.3</v>
      </c>
      <c r="AI18" s="383"/>
      <c r="AJ18" s="383"/>
      <c r="AK18" s="383"/>
      <c r="AL18" s="384"/>
      <c r="AM18" s="487"/>
      <c r="AN18" s="392"/>
      <c r="AO18" s="392"/>
      <c r="AP18" s="392"/>
      <c r="AQ18" s="392"/>
      <c r="AR18" s="392"/>
      <c r="AS18" s="392"/>
      <c r="AT18" s="393"/>
      <c r="AU18" s="475"/>
      <c r="AV18" s="476"/>
      <c r="AW18" s="476"/>
      <c r="AX18" s="476"/>
      <c r="AY18" s="398" t="s">
        <v>140</v>
      </c>
      <c r="AZ18" s="399"/>
      <c r="BA18" s="399"/>
      <c r="BB18" s="399"/>
      <c r="BC18" s="399"/>
      <c r="BD18" s="399"/>
      <c r="BE18" s="399"/>
      <c r="BF18" s="399"/>
      <c r="BG18" s="399"/>
      <c r="BH18" s="399"/>
      <c r="BI18" s="399"/>
      <c r="BJ18" s="399"/>
      <c r="BK18" s="399"/>
      <c r="BL18" s="399"/>
      <c r="BM18" s="400"/>
      <c r="BN18" s="418">
        <v>16548461</v>
      </c>
      <c r="BO18" s="419"/>
      <c r="BP18" s="419"/>
      <c r="BQ18" s="419"/>
      <c r="BR18" s="419"/>
      <c r="BS18" s="419"/>
      <c r="BT18" s="419"/>
      <c r="BU18" s="420"/>
      <c r="BV18" s="418">
        <v>16146603</v>
      </c>
      <c r="BW18" s="419"/>
      <c r="BX18" s="419"/>
      <c r="BY18" s="419"/>
      <c r="BZ18" s="419"/>
      <c r="CA18" s="419"/>
      <c r="CB18" s="419"/>
      <c r="CC18" s="420"/>
      <c r="CD18" s="152"/>
      <c r="CE18" s="416"/>
      <c r="CF18" s="416"/>
      <c r="CG18" s="416"/>
      <c r="CH18" s="416"/>
      <c r="CI18" s="416"/>
      <c r="CJ18" s="416"/>
      <c r="CK18" s="416"/>
      <c r="CL18" s="416"/>
      <c r="CM18" s="416"/>
      <c r="CN18" s="416"/>
      <c r="CO18" s="416"/>
      <c r="CP18" s="416"/>
      <c r="CQ18" s="416"/>
      <c r="CR18" s="416"/>
      <c r="CS18" s="417"/>
      <c r="CT18" s="388"/>
      <c r="CU18" s="389"/>
      <c r="CV18" s="389"/>
      <c r="CW18" s="389"/>
      <c r="CX18" s="389"/>
      <c r="CY18" s="389"/>
      <c r="CZ18" s="389"/>
      <c r="DA18" s="390"/>
      <c r="DB18" s="388"/>
      <c r="DC18" s="389"/>
      <c r="DD18" s="389"/>
      <c r="DE18" s="389"/>
      <c r="DF18" s="389"/>
      <c r="DG18" s="389"/>
      <c r="DH18" s="389"/>
      <c r="DI18" s="390"/>
      <c r="DJ18" s="137"/>
      <c r="DK18" s="137"/>
      <c r="DL18" s="137"/>
      <c r="DM18" s="137"/>
      <c r="DN18" s="137"/>
      <c r="DO18" s="137"/>
    </row>
    <row r="19" spans="1:119" ht="18.75" customHeight="1" thickBot="1" x14ac:dyDescent="0.2">
      <c r="A19" s="138"/>
      <c r="B19" s="480" t="s">
        <v>141</v>
      </c>
      <c r="C19" s="481"/>
      <c r="D19" s="481"/>
      <c r="E19" s="482"/>
      <c r="F19" s="482"/>
      <c r="G19" s="482"/>
      <c r="H19" s="482"/>
      <c r="I19" s="482"/>
      <c r="J19" s="482"/>
      <c r="K19" s="482"/>
      <c r="L19" s="488">
        <v>174</v>
      </c>
      <c r="M19" s="488"/>
      <c r="N19" s="488"/>
      <c r="O19" s="488"/>
      <c r="P19" s="488"/>
      <c r="Q19" s="488"/>
      <c r="R19" s="489"/>
      <c r="S19" s="489"/>
      <c r="T19" s="489"/>
      <c r="U19" s="489"/>
      <c r="V19" s="490"/>
      <c r="W19" s="497"/>
      <c r="X19" s="498"/>
      <c r="Y19" s="498"/>
      <c r="Z19" s="498"/>
      <c r="AA19" s="498"/>
      <c r="AB19" s="498"/>
      <c r="AC19" s="414"/>
      <c r="AD19" s="414"/>
      <c r="AE19" s="414"/>
      <c r="AF19" s="414"/>
      <c r="AG19" s="414"/>
      <c r="AH19" s="414"/>
      <c r="AI19" s="414"/>
      <c r="AJ19" s="414"/>
      <c r="AK19" s="414"/>
      <c r="AL19" s="415"/>
      <c r="AM19" s="487"/>
      <c r="AN19" s="392"/>
      <c r="AO19" s="392"/>
      <c r="AP19" s="392"/>
      <c r="AQ19" s="392"/>
      <c r="AR19" s="392"/>
      <c r="AS19" s="392"/>
      <c r="AT19" s="393"/>
      <c r="AU19" s="475"/>
      <c r="AV19" s="476"/>
      <c r="AW19" s="476"/>
      <c r="AX19" s="476"/>
      <c r="AY19" s="398" t="s">
        <v>142</v>
      </c>
      <c r="AZ19" s="399"/>
      <c r="BA19" s="399"/>
      <c r="BB19" s="399"/>
      <c r="BC19" s="399"/>
      <c r="BD19" s="399"/>
      <c r="BE19" s="399"/>
      <c r="BF19" s="399"/>
      <c r="BG19" s="399"/>
      <c r="BH19" s="399"/>
      <c r="BI19" s="399"/>
      <c r="BJ19" s="399"/>
      <c r="BK19" s="399"/>
      <c r="BL19" s="399"/>
      <c r="BM19" s="400"/>
      <c r="BN19" s="418">
        <v>22088492</v>
      </c>
      <c r="BO19" s="419"/>
      <c r="BP19" s="419"/>
      <c r="BQ19" s="419"/>
      <c r="BR19" s="419"/>
      <c r="BS19" s="419"/>
      <c r="BT19" s="419"/>
      <c r="BU19" s="420"/>
      <c r="BV19" s="418">
        <v>21942701</v>
      </c>
      <c r="BW19" s="419"/>
      <c r="BX19" s="419"/>
      <c r="BY19" s="419"/>
      <c r="BZ19" s="419"/>
      <c r="CA19" s="419"/>
      <c r="CB19" s="419"/>
      <c r="CC19" s="420"/>
      <c r="CD19" s="152"/>
      <c r="CE19" s="416"/>
      <c r="CF19" s="416"/>
      <c r="CG19" s="416"/>
      <c r="CH19" s="416"/>
      <c r="CI19" s="416"/>
      <c r="CJ19" s="416"/>
      <c r="CK19" s="416"/>
      <c r="CL19" s="416"/>
      <c r="CM19" s="416"/>
      <c r="CN19" s="416"/>
      <c r="CO19" s="416"/>
      <c r="CP19" s="416"/>
      <c r="CQ19" s="416"/>
      <c r="CR19" s="416"/>
      <c r="CS19" s="417"/>
      <c r="CT19" s="388"/>
      <c r="CU19" s="389"/>
      <c r="CV19" s="389"/>
      <c r="CW19" s="389"/>
      <c r="CX19" s="389"/>
      <c r="CY19" s="389"/>
      <c r="CZ19" s="389"/>
      <c r="DA19" s="390"/>
      <c r="DB19" s="388"/>
      <c r="DC19" s="389"/>
      <c r="DD19" s="389"/>
      <c r="DE19" s="389"/>
      <c r="DF19" s="389"/>
      <c r="DG19" s="389"/>
      <c r="DH19" s="389"/>
      <c r="DI19" s="390"/>
      <c r="DJ19" s="137"/>
      <c r="DK19" s="137"/>
      <c r="DL19" s="137"/>
      <c r="DM19" s="137"/>
      <c r="DN19" s="137"/>
      <c r="DO19" s="137"/>
    </row>
    <row r="20" spans="1:119" ht="18.75" customHeight="1" thickBot="1" x14ac:dyDescent="0.2">
      <c r="A20" s="138"/>
      <c r="B20" s="480" t="s">
        <v>143</v>
      </c>
      <c r="C20" s="481"/>
      <c r="D20" s="481"/>
      <c r="E20" s="482"/>
      <c r="F20" s="482"/>
      <c r="G20" s="482"/>
      <c r="H20" s="482"/>
      <c r="I20" s="482"/>
      <c r="J20" s="482"/>
      <c r="K20" s="482"/>
      <c r="L20" s="488">
        <v>19145</v>
      </c>
      <c r="M20" s="488"/>
      <c r="N20" s="488"/>
      <c r="O20" s="488"/>
      <c r="P20" s="488"/>
      <c r="Q20" s="488"/>
      <c r="R20" s="489"/>
      <c r="S20" s="489"/>
      <c r="T20" s="489"/>
      <c r="U20" s="489"/>
      <c r="V20" s="490"/>
      <c r="W20" s="499"/>
      <c r="X20" s="500"/>
      <c r="Y20" s="500"/>
      <c r="Z20" s="500"/>
      <c r="AA20" s="500"/>
      <c r="AB20" s="500"/>
      <c r="AC20" s="491"/>
      <c r="AD20" s="491"/>
      <c r="AE20" s="491"/>
      <c r="AF20" s="491"/>
      <c r="AG20" s="491"/>
      <c r="AH20" s="491"/>
      <c r="AI20" s="491"/>
      <c r="AJ20" s="491"/>
      <c r="AK20" s="491"/>
      <c r="AL20" s="492"/>
      <c r="AM20" s="493"/>
      <c r="AN20" s="465"/>
      <c r="AO20" s="465"/>
      <c r="AP20" s="465"/>
      <c r="AQ20" s="465"/>
      <c r="AR20" s="465"/>
      <c r="AS20" s="465"/>
      <c r="AT20" s="466"/>
      <c r="AU20" s="494"/>
      <c r="AV20" s="495"/>
      <c r="AW20" s="495"/>
      <c r="AX20" s="496"/>
      <c r="AY20" s="398"/>
      <c r="AZ20" s="399"/>
      <c r="BA20" s="399"/>
      <c r="BB20" s="399"/>
      <c r="BC20" s="399"/>
      <c r="BD20" s="399"/>
      <c r="BE20" s="399"/>
      <c r="BF20" s="399"/>
      <c r="BG20" s="399"/>
      <c r="BH20" s="399"/>
      <c r="BI20" s="399"/>
      <c r="BJ20" s="399"/>
      <c r="BK20" s="399"/>
      <c r="BL20" s="399"/>
      <c r="BM20" s="400"/>
      <c r="BN20" s="418"/>
      <c r="BO20" s="419"/>
      <c r="BP20" s="419"/>
      <c r="BQ20" s="419"/>
      <c r="BR20" s="419"/>
      <c r="BS20" s="419"/>
      <c r="BT20" s="419"/>
      <c r="BU20" s="420"/>
      <c r="BV20" s="418"/>
      <c r="BW20" s="419"/>
      <c r="BX20" s="419"/>
      <c r="BY20" s="419"/>
      <c r="BZ20" s="419"/>
      <c r="CA20" s="419"/>
      <c r="CB20" s="419"/>
      <c r="CC20" s="420"/>
      <c r="CD20" s="152"/>
      <c r="CE20" s="416"/>
      <c r="CF20" s="416"/>
      <c r="CG20" s="416"/>
      <c r="CH20" s="416"/>
      <c r="CI20" s="416"/>
      <c r="CJ20" s="416"/>
      <c r="CK20" s="416"/>
      <c r="CL20" s="416"/>
      <c r="CM20" s="416"/>
      <c r="CN20" s="416"/>
      <c r="CO20" s="416"/>
      <c r="CP20" s="416"/>
      <c r="CQ20" s="416"/>
      <c r="CR20" s="416"/>
      <c r="CS20" s="417"/>
      <c r="CT20" s="388"/>
      <c r="CU20" s="389"/>
      <c r="CV20" s="389"/>
      <c r="CW20" s="389"/>
      <c r="CX20" s="389"/>
      <c r="CY20" s="389"/>
      <c r="CZ20" s="389"/>
      <c r="DA20" s="390"/>
      <c r="DB20" s="388"/>
      <c r="DC20" s="389"/>
      <c r="DD20" s="389"/>
      <c r="DE20" s="389"/>
      <c r="DF20" s="389"/>
      <c r="DG20" s="389"/>
      <c r="DH20" s="389"/>
      <c r="DI20" s="390"/>
      <c r="DJ20" s="137"/>
      <c r="DK20" s="137"/>
      <c r="DL20" s="137"/>
      <c r="DM20" s="137"/>
      <c r="DN20" s="137"/>
      <c r="DO20" s="137"/>
    </row>
    <row r="21" spans="1:119" ht="18.75" customHeight="1" x14ac:dyDescent="0.15">
      <c r="A21" s="138"/>
      <c r="B21" s="477" t="s">
        <v>144</v>
      </c>
      <c r="C21" s="478"/>
      <c r="D21" s="478"/>
      <c r="E21" s="478"/>
      <c r="F21" s="478"/>
      <c r="G21" s="478"/>
      <c r="H21" s="478"/>
      <c r="I21" s="478"/>
      <c r="J21" s="478"/>
      <c r="K21" s="478"/>
      <c r="L21" s="478"/>
      <c r="M21" s="478"/>
      <c r="N21" s="478"/>
      <c r="O21" s="478"/>
      <c r="P21" s="478"/>
      <c r="Q21" s="478"/>
      <c r="R21" s="478"/>
      <c r="S21" s="478"/>
      <c r="T21" s="478"/>
      <c r="U21" s="478"/>
      <c r="V21" s="478"/>
      <c r="W21" s="478"/>
      <c r="X21" s="478"/>
      <c r="Y21" s="478"/>
      <c r="Z21" s="478"/>
      <c r="AA21" s="478"/>
      <c r="AB21" s="478"/>
      <c r="AC21" s="478"/>
      <c r="AD21" s="478"/>
      <c r="AE21" s="478"/>
      <c r="AF21" s="478"/>
      <c r="AG21" s="478"/>
      <c r="AH21" s="478"/>
      <c r="AI21" s="478"/>
      <c r="AJ21" s="478"/>
      <c r="AK21" s="478"/>
      <c r="AL21" s="478"/>
      <c r="AM21" s="478"/>
      <c r="AN21" s="478"/>
      <c r="AO21" s="478"/>
      <c r="AP21" s="478"/>
      <c r="AQ21" s="478"/>
      <c r="AR21" s="478"/>
      <c r="AS21" s="478"/>
      <c r="AT21" s="478"/>
      <c r="AU21" s="478"/>
      <c r="AV21" s="478"/>
      <c r="AW21" s="478"/>
      <c r="AX21" s="479"/>
      <c r="AY21" s="398"/>
      <c r="AZ21" s="399"/>
      <c r="BA21" s="399"/>
      <c r="BB21" s="399"/>
      <c r="BC21" s="399"/>
      <c r="BD21" s="399"/>
      <c r="BE21" s="399"/>
      <c r="BF21" s="399"/>
      <c r="BG21" s="399"/>
      <c r="BH21" s="399"/>
      <c r="BI21" s="399"/>
      <c r="BJ21" s="399"/>
      <c r="BK21" s="399"/>
      <c r="BL21" s="399"/>
      <c r="BM21" s="400"/>
      <c r="BN21" s="418"/>
      <c r="BO21" s="419"/>
      <c r="BP21" s="419"/>
      <c r="BQ21" s="419"/>
      <c r="BR21" s="419"/>
      <c r="BS21" s="419"/>
      <c r="BT21" s="419"/>
      <c r="BU21" s="420"/>
      <c r="BV21" s="418"/>
      <c r="BW21" s="419"/>
      <c r="BX21" s="419"/>
      <c r="BY21" s="419"/>
      <c r="BZ21" s="419"/>
      <c r="CA21" s="419"/>
      <c r="CB21" s="419"/>
      <c r="CC21" s="420"/>
      <c r="CD21" s="152"/>
      <c r="CE21" s="416"/>
      <c r="CF21" s="416"/>
      <c r="CG21" s="416"/>
      <c r="CH21" s="416"/>
      <c r="CI21" s="416"/>
      <c r="CJ21" s="416"/>
      <c r="CK21" s="416"/>
      <c r="CL21" s="416"/>
      <c r="CM21" s="416"/>
      <c r="CN21" s="416"/>
      <c r="CO21" s="416"/>
      <c r="CP21" s="416"/>
      <c r="CQ21" s="416"/>
      <c r="CR21" s="416"/>
      <c r="CS21" s="417"/>
      <c r="CT21" s="388"/>
      <c r="CU21" s="389"/>
      <c r="CV21" s="389"/>
      <c r="CW21" s="389"/>
      <c r="CX21" s="389"/>
      <c r="CY21" s="389"/>
      <c r="CZ21" s="389"/>
      <c r="DA21" s="390"/>
      <c r="DB21" s="388"/>
      <c r="DC21" s="389"/>
      <c r="DD21" s="389"/>
      <c r="DE21" s="389"/>
      <c r="DF21" s="389"/>
      <c r="DG21" s="389"/>
      <c r="DH21" s="389"/>
      <c r="DI21" s="390"/>
      <c r="DJ21" s="137"/>
      <c r="DK21" s="137"/>
      <c r="DL21" s="137"/>
      <c r="DM21" s="137"/>
      <c r="DN21" s="137"/>
      <c r="DO21" s="137"/>
    </row>
    <row r="22" spans="1:119" ht="18.75" customHeight="1" thickBot="1" x14ac:dyDescent="0.2">
      <c r="A22" s="138"/>
      <c r="B22" s="447" t="s">
        <v>145</v>
      </c>
      <c r="C22" s="448"/>
      <c r="D22" s="449"/>
      <c r="E22" s="456" t="s">
        <v>1</v>
      </c>
      <c r="F22" s="431"/>
      <c r="G22" s="431"/>
      <c r="H22" s="431"/>
      <c r="I22" s="431"/>
      <c r="J22" s="431"/>
      <c r="K22" s="432"/>
      <c r="L22" s="456" t="s">
        <v>146</v>
      </c>
      <c r="M22" s="431"/>
      <c r="N22" s="431"/>
      <c r="O22" s="431"/>
      <c r="P22" s="432"/>
      <c r="Q22" s="441" t="s">
        <v>147</v>
      </c>
      <c r="R22" s="442"/>
      <c r="S22" s="442"/>
      <c r="T22" s="442"/>
      <c r="U22" s="442"/>
      <c r="V22" s="457"/>
      <c r="W22" s="459" t="s">
        <v>148</v>
      </c>
      <c r="X22" s="448"/>
      <c r="Y22" s="449"/>
      <c r="Z22" s="456" t="s">
        <v>1</v>
      </c>
      <c r="AA22" s="431"/>
      <c r="AB22" s="431"/>
      <c r="AC22" s="431"/>
      <c r="AD22" s="431"/>
      <c r="AE22" s="431"/>
      <c r="AF22" s="431"/>
      <c r="AG22" s="432"/>
      <c r="AH22" s="430" t="s">
        <v>149</v>
      </c>
      <c r="AI22" s="431"/>
      <c r="AJ22" s="431"/>
      <c r="AK22" s="431"/>
      <c r="AL22" s="432"/>
      <c r="AM22" s="430" t="s">
        <v>150</v>
      </c>
      <c r="AN22" s="436"/>
      <c r="AO22" s="436"/>
      <c r="AP22" s="436"/>
      <c r="AQ22" s="436"/>
      <c r="AR22" s="437"/>
      <c r="AS22" s="441" t="s">
        <v>147</v>
      </c>
      <c r="AT22" s="442"/>
      <c r="AU22" s="442"/>
      <c r="AV22" s="442"/>
      <c r="AW22" s="442"/>
      <c r="AX22" s="443"/>
      <c r="AY22" s="385"/>
      <c r="AZ22" s="386"/>
      <c r="BA22" s="386"/>
      <c r="BB22" s="386"/>
      <c r="BC22" s="386"/>
      <c r="BD22" s="386"/>
      <c r="BE22" s="386"/>
      <c r="BF22" s="386"/>
      <c r="BG22" s="386"/>
      <c r="BH22" s="386"/>
      <c r="BI22" s="386"/>
      <c r="BJ22" s="386"/>
      <c r="BK22" s="386"/>
      <c r="BL22" s="386"/>
      <c r="BM22" s="387"/>
      <c r="BN22" s="421"/>
      <c r="BO22" s="422"/>
      <c r="BP22" s="422"/>
      <c r="BQ22" s="422"/>
      <c r="BR22" s="422"/>
      <c r="BS22" s="422"/>
      <c r="BT22" s="422"/>
      <c r="BU22" s="423"/>
      <c r="BV22" s="421"/>
      <c r="BW22" s="422"/>
      <c r="BX22" s="422"/>
      <c r="BY22" s="422"/>
      <c r="BZ22" s="422"/>
      <c r="CA22" s="422"/>
      <c r="CB22" s="422"/>
      <c r="CC22" s="423"/>
      <c r="CD22" s="152"/>
      <c r="CE22" s="416"/>
      <c r="CF22" s="416"/>
      <c r="CG22" s="416"/>
      <c r="CH22" s="416"/>
      <c r="CI22" s="416"/>
      <c r="CJ22" s="416"/>
      <c r="CK22" s="416"/>
      <c r="CL22" s="416"/>
      <c r="CM22" s="416"/>
      <c r="CN22" s="416"/>
      <c r="CO22" s="416"/>
      <c r="CP22" s="416"/>
      <c r="CQ22" s="416"/>
      <c r="CR22" s="416"/>
      <c r="CS22" s="417"/>
      <c r="CT22" s="388"/>
      <c r="CU22" s="389"/>
      <c r="CV22" s="389"/>
      <c r="CW22" s="389"/>
      <c r="CX22" s="389"/>
      <c r="CY22" s="389"/>
      <c r="CZ22" s="389"/>
      <c r="DA22" s="390"/>
      <c r="DB22" s="388"/>
      <c r="DC22" s="389"/>
      <c r="DD22" s="389"/>
      <c r="DE22" s="389"/>
      <c r="DF22" s="389"/>
      <c r="DG22" s="389"/>
      <c r="DH22" s="389"/>
      <c r="DI22" s="390"/>
      <c r="DJ22" s="137"/>
      <c r="DK22" s="137"/>
      <c r="DL22" s="137"/>
      <c r="DM22" s="137"/>
      <c r="DN22" s="137"/>
      <c r="DO22" s="137"/>
    </row>
    <row r="23" spans="1:119" ht="18.75" customHeight="1" x14ac:dyDescent="0.15">
      <c r="A23" s="138"/>
      <c r="B23" s="450"/>
      <c r="C23" s="451"/>
      <c r="D23" s="452"/>
      <c r="E23" s="433"/>
      <c r="F23" s="434"/>
      <c r="G23" s="434"/>
      <c r="H23" s="434"/>
      <c r="I23" s="434"/>
      <c r="J23" s="434"/>
      <c r="K23" s="435"/>
      <c r="L23" s="433"/>
      <c r="M23" s="434"/>
      <c r="N23" s="434"/>
      <c r="O23" s="434"/>
      <c r="P23" s="435"/>
      <c r="Q23" s="444"/>
      <c r="R23" s="445"/>
      <c r="S23" s="445"/>
      <c r="T23" s="445"/>
      <c r="U23" s="445"/>
      <c r="V23" s="458"/>
      <c r="W23" s="460"/>
      <c r="X23" s="451"/>
      <c r="Y23" s="452"/>
      <c r="Z23" s="433"/>
      <c r="AA23" s="434"/>
      <c r="AB23" s="434"/>
      <c r="AC23" s="434"/>
      <c r="AD23" s="434"/>
      <c r="AE23" s="434"/>
      <c r="AF23" s="434"/>
      <c r="AG23" s="435"/>
      <c r="AH23" s="433"/>
      <c r="AI23" s="434"/>
      <c r="AJ23" s="434"/>
      <c r="AK23" s="434"/>
      <c r="AL23" s="435"/>
      <c r="AM23" s="438"/>
      <c r="AN23" s="439"/>
      <c r="AO23" s="439"/>
      <c r="AP23" s="439"/>
      <c r="AQ23" s="439"/>
      <c r="AR23" s="440"/>
      <c r="AS23" s="444"/>
      <c r="AT23" s="445"/>
      <c r="AU23" s="445"/>
      <c r="AV23" s="445"/>
      <c r="AW23" s="445"/>
      <c r="AX23" s="446"/>
      <c r="AY23" s="410" t="s">
        <v>151</v>
      </c>
      <c r="AZ23" s="411"/>
      <c r="BA23" s="411"/>
      <c r="BB23" s="411"/>
      <c r="BC23" s="411"/>
      <c r="BD23" s="411"/>
      <c r="BE23" s="411"/>
      <c r="BF23" s="411"/>
      <c r="BG23" s="411"/>
      <c r="BH23" s="411"/>
      <c r="BI23" s="411"/>
      <c r="BJ23" s="411"/>
      <c r="BK23" s="411"/>
      <c r="BL23" s="411"/>
      <c r="BM23" s="412"/>
      <c r="BN23" s="418">
        <v>34593800</v>
      </c>
      <c r="BO23" s="419"/>
      <c r="BP23" s="419"/>
      <c r="BQ23" s="419"/>
      <c r="BR23" s="419"/>
      <c r="BS23" s="419"/>
      <c r="BT23" s="419"/>
      <c r="BU23" s="420"/>
      <c r="BV23" s="418">
        <v>34722810</v>
      </c>
      <c r="BW23" s="419"/>
      <c r="BX23" s="419"/>
      <c r="BY23" s="419"/>
      <c r="BZ23" s="419"/>
      <c r="CA23" s="419"/>
      <c r="CB23" s="419"/>
      <c r="CC23" s="420"/>
      <c r="CD23" s="152"/>
      <c r="CE23" s="416"/>
      <c r="CF23" s="416"/>
      <c r="CG23" s="416"/>
      <c r="CH23" s="416"/>
      <c r="CI23" s="416"/>
      <c r="CJ23" s="416"/>
      <c r="CK23" s="416"/>
      <c r="CL23" s="416"/>
      <c r="CM23" s="416"/>
      <c r="CN23" s="416"/>
      <c r="CO23" s="416"/>
      <c r="CP23" s="416"/>
      <c r="CQ23" s="416"/>
      <c r="CR23" s="416"/>
      <c r="CS23" s="417"/>
      <c r="CT23" s="388"/>
      <c r="CU23" s="389"/>
      <c r="CV23" s="389"/>
      <c r="CW23" s="389"/>
      <c r="CX23" s="389"/>
      <c r="CY23" s="389"/>
      <c r="CZ23" s="389"/>
      <c r="DA23" s="390"/>
      <c r="DB23" s="388"/>
      <c r="DC23" s="389"/>
      <c r="DD23" s="389"/>
      <c r="DE23" s="389"/>
      <c r="DF23" s="389"/>
      <c r="DG23" s="389"/>
      <c r="DH23" s="389"/>
      <c r="DI23" s="390"/>
      <c r="DJ23" s="137"/>
      <c r="DK23" s="137"/>
      <c r="DL23" s="137"/>
      <c r="DM23" s="137"/>
      <c r="DN23" s="137"/>
      <c r="DO23" s="137"/>
    </row>
    <row r="24" spans="1:119" ht="18.75" customHeight="1" thickBot="1" x14ac:dyDescent="0.2">
      <c r="A24" s="138"/>
      <c r="B24" s="450"/>
      <c r="C24" s="451"/>
      <c r="D24" s="452"/>
      <c r="E24" s="391" t="s">
        <v>152</v>
      </c>
      <c r="F24" s="392"/>
      <c r="G24" s="392"/>
      <c r="H24" s="392"/>
      <c r="I24" s="392"/>
      <c r="J24" s="392"/>
      <c r="K24" s="393"/>
      <c r="L24" s="394">
        <v>1</v>
      </c>
      <c r="M24" s="395"/>
      <c r="N24" s="395"/>
      <c r="O24" s="395"/>
      <c r="P24" s="396"/>
      <c r="Q24" s="394">
        <v>7515</v>
      </c>
      <c r="R24" s="395"/>
      <c r="S24" s="395"/>
      <c r="T24" s="395"/>
      <c r="U24" s="395"/>
      <c r="V24" s="396"/>
      <c r="W24" s="460"/>
      <c r="X24" s="451"/>
      <c r="Y24" s="452"/>
      <c r="Z24" s="391" t="s">
        <v>153</v>
      </c>
      <c r="AA24" s="392"/>
      <c r="AB24" s="392"/>
      <c r="AC24" s="392"/>
      <c r="AD24" s="392"/>
      <c r="AE24" s="392"/>
      <c r="AF24" s="392"/>
      <c r="AG24" s="393"/>
      <c r="AH24" s="394">
        <v>512</v>
      </c>
      <c r="AI24" s="395"/>
      <c r="AJ24" s="395"/>
      <c r="AK24" s="395"/>
      <c r="AL24" s="396"/>
      <c r="AM24" s="394">
        <v>1671168</v>
      </c>
      <c r="AN24" s="395"/>
      <c r="AO24" s="395"/>
      <c r="AP24" s="395"/>
      <c r="AQ24" s="395"/>
      <c r="AR24" s="396"/>
      <c r="AS24" s="394">
        <v>3264</v>
      </c>
      <c r="AT24" s="395"/>
      <c r="AU24" s="395"/>
      <c r="AV24" s="395"/>
      <c r="AW24" s="395"/>
      <c r="AX24" s="397"/>
      <c r="AY24" s="385" t="s">
        <v>154</v>
      </c>
      <c r="AZ24" s="386"/>
      <c r="BA24" s="386"/>
      <c r="BB24" s="386"/>
      <c r="BC24" s="386"/>
      <c r="BD24" s="386"/>
      <c r="BE24" s="386"/>
      <c r="BF24" s="386"/>
      <c r="BG24" s="386"/>
      <c r="BH24" s="386"/>
      <c r="BI24" s="386"/>
      <c r="BJ24" s="386"/>
      <c r="BK24" s="386"/>
      <c r="BL24" s="386"/>
      <c r="BM24" s="387"/>
      <c r="BN24" s="418">
        <v>23446748</v>
      </c>
      <c r="BO24" s="419"/>
      <c r="BP24" s="419"/>
      <c r="BQ24" s="419"/>
      <c r="BR24" s="419"/>
      <c r="BS24" s="419"/>
      <c r="BT24" s="419"/>
      <c r="BU24" s="420"/>
      <c r="BV24" s="418">
        <v>24309320</v>
      </c>
      <c r="BW24" s="419"/>
      <c r="BX24" s="419"/>
      <c r="BY24" s="419"/>
      <c r="BZ24" s="419"/>
      <c r="CA24" s="419"/>
      <c r="CB24" s="419"/>
      <c r="CC24" s="420"/>
      <c r="CD24" s="152"/>
      <c r="CE24" s="416"/>
      <c r="CF24" s="416"/>
      <c r="CG24" s="416"/>
      <c r="CH24" s="416"/>
      <c r="CI24" s="416"/>
      <c r="CJ24" s="416"/>
      <c r="CK24" s="416"/>
      <c r="CL24" s="416"/>
      <c r="CM24" s="416"/>
      <c r="CN24" s="416"/>
      <c r="CO24" s="416"/>
      <c r="CP24" s="416"/>
      <c r="CQ24" s="416"/>
      <c r="CR24" s="416"/>
      <c r="CS24" s="417"/>
      <c r="CT24" s="388"/>
      <c r="CU24" s="389"/>
      <c r="CV24" s="389"/>
      <c r="CW24" s="389"/>
      <c r="CX24" s="389"/>
      <c r="CY24" s="389"/>
      <c r="CZ24" s="389"/>
      <c r="DA24" s="390"/>
      <c r="DB24" s="388"/>
      <c r="DC24" s="389"/>
      <c r="DD24" s="389"/>
      <c r="DE24" s="389"/>
      <c r="DF24" s="389"/>
      <c r="DG24" s="389"/>
      <c r="DH24" s="389"/>
      <c r="DI24" s="390"/>
      <c r="DJ24" s="137"/>
      <c r="DK24" s="137"/>
      <c r="DL24" s="137"/>
      <c r="DM24" s="137"/>
      <c r="DN24" s="137"/>
      <c r="DO24" s="137"/>
    </row>
    <row r="25" spans="1:119" s="137" customFormat="1" ht="18.75" customHeight="1" x14ac:dyDescent="0.15">
      <c r="A25" s="138"/>
      <c r="B25" s="450"/>
      <c r="C25" s="451"/>
      <c r="D25" s="452"/>
      <c r="E25" s="391" t="s">
        <v>155</v>
      </c>
      <c r="F25" s="392"/>
      <c r="G25" s="392"/>
      <c r="H25" s="392"/>
      <c r="I25" s="392"/>
      <c r="J25" s="392"/>
      <c r="K25" s="393"/>
      <c r="L25" s="394">
        <v>1</v>
      </c>
      <c r="M25" s="395"/>
      <c r="N25" s="395"/>
      <c r="O25" s="395"/>
      <c r="P25" s="396"/>
      <c r="Q25" s="394">
        <v>5832</v>
      </c>
      <c r="R25" s="395"/>
      <c r="S25" s="395"/>
      <c r="T25" s="395"/>
      <c r="U25" s="395"/>
      <c r="V25" s="396"/>
      <c r="W25" s="460"/>
      <c r="X25" s="451"/>
      <c r="Y25" s="452"/>
      <c r="Z25" s="391" t="s">
        <v>156</v>
      </c>
      <c r="AA25" s="392"/>
      <c r="AB25" s="392"/>
      <c r="AC25" s="392"/>
      <c r="AD25" s="392"/>
      <c r="AE25" s="392"/>
      <c r="AF25" s="392"/>
      <c r="AG25" s="393"/>
      <c r="AH25" s="394">
        <v>77</v>
      </c>
      <c r="AI25" s="395"/>
      <c r="AJ25" s="395"/>
      <c r="AK25" s="395"/>
      <c r="AL25" s="396"/>
      <c r="AM25" s="394">
        <v>218757</v>
      </c>
      <c r="AN25" s="395"/>
      <c r="AO25" s="395"/>
      <c r="AP25" s="395"/>
      <c r="AQ25" s="395"/>
      <c r="AR25" s="396"/>
      <c r="AS25" s="394">
        <v>2841</v>
      </c>
      <c r="AT25" s="395"/>
      <c r="AU25" s="395"/>
      <c r="AV25" s="395"/>
      <c r="AW25" s="395"/>
      <c r="AX25" s="397"/>
      <c r="AY25" s="410" t="s">
        <v>157</v>
      </c>
      <c r="AZ25" s="411"/>
      <c r="BA25" s="411"/>
      <c r="BB25" s="411"/>
      <c r="BC25" s="411"/>
      <c r="BD25" s="411"/>
      <c r="BE25" s="411"/>
      <c r="BF25" s="411"/>
      <c r="BG25" s="411"/>
      <c r="BH25" s="411"/>
      <c r="BI25" s="411"/>
      <c r="BJ25" s="411"/>
      <c r="BK25" s="411"/>
      <c r="BL25" s="411"/>
      <c r="BM25" s="412"/>
      <c r="BN25" s="413">
        <v>1999780</v>
      </c>
      <c r="BO25" s="414"/>
      <c r="BP25" s="414"/>
      <c r="BQ25" s="414"/>
      <c r="BR25" s="414"/>
      <c r="BS25" s="414"/>
      <c r="BT25" s="414"/>
      <c r="BU25" s="415"/>
      <c r="BV25" s="413">
        <v>1601695</v>
      </c>
      <c r="BW25" s="414"/>
      <c r="BX25" s="414"/>
      <c r="BY25" s="414"/>
      <c r="BZ25" s="414"/>
      <c r="CA25" s="414"/>
      <c r="CB25" s="414"/>
      <c r="CC25" s="415"/>
      <c r="CD25" s="152"/>
      <c r="CE25" s="416"/>
      <c r="CF25" s="416"/>
      <c r="CG25" s="416"/>
      <c r="CH25" s="416"/>
      <c r="CI25" s="416"/>
      <c r="CJ25" s="416"/>
      <c r="CK25" s="416"/>
      <c r="CL25" s="416"/>
      <c r="CM25" s="416"/>
      <c r="CN25" s="416"/>
      <c r="CO25" s="416"/>
      <c r="CP25" s="416"/>
      <c r="CQ25" s="416"/>
      <c r="CR25" s="416"/>
      <c r="CS25" s="417"/>
      <c r="CT25" s="388"/>
      <c r="CU25" s="389"/>
      <c r="CV25" s="389"/>
      <c r="CW25" s="389"/>
      <c r="CX25" s="389"/>
      <c r="CY25" s="389"/>
      <c r="CZ25" s="389"/>
      <c r="DA25" s="390"/>
      <c r="DB25" s="388"/>
      <c r="DC25" s="389"/>
      <c r="DD25" s="389"/>
      <c r="DE25" s="389"/>
      <c r="DF25" s="389"/>
      <c r="DG25" s="389"/>
      <c r="DH25" s="389"/>
      <c r="DI25" s="390"/>
    </row>
    <row r="26" spans="1:119" s="137" customFormat="1" ht="18.75" customHeight="1" x14ac:dyDescent="0.15">
      <c r="A26" s="138"/>
      <c r="B26" s="450"/>
      <c r="C26" s="451"/>
      <c r="D26" s="452"/>
      <c r="E26" s="391" t="s">
        <v>158</v>
      </c>
      <c r="F26" s="392"/>
      <c r="G26" s="392"/>
      <c r="H26" s="392"/>
      <c r="I26" s="392"/>
      <c r="J26" s="392"/>
      <c r="K26" s="393"/>
      <c r="L26" s="394">
        <v>1</v>
      </c>
      <c r="M26" s="395"/>
      <c r="N26" s="395"/>
      <c r="O26" s="395"/>
      <c r="P26" s="396"/>
      <c r="Q26" s="394">
        <v>4833</v>
      </c>
      <c r="R26" s="395"/>
      <c r="S26" s="395"/>
      <c r="T26" s="395"/>
      <c r="U26" s="395"/>
      <c r="V26" s="396"/>
      <c r="W26" s="460"/>
      <c r="X26" s="451"/>
      <c r="Y26" s="452"/>
      <c r="Z26" s="391" t="s">
        <v>159</v>
      </c>
      <c r="AA26" s="473"/>
      <c r="AB26" s="473"/>
      <c r="AC26" s="473"/>
      <c r="AD26" s="473"/>
      <c r="AE26" s="473"/>
      <c r="AF26" s="473"/>
      <c r="AG26" s="474"/>
      <c r="AH26" s="394">
        <v>27</v>
      </c>
      <c r="AI26" s="395"/>
      <c r="AJ26" s="395"/>
      <c r="AK26" s="395"/>
      <c r="AL26" s="396"/>
      <c r="AM26" s="394">
        <v>86211</v>
      </c>
      <c r="AN26" s="395"/>
      <c r="AO26" s="395"/>
      <c r="AP26" s="395"/>
      <c r="AQ26" s="395"/>
      <c r="AR26" s="396"/>
      <c r="AS26" s="394">
        <v>3193</v>
      </c>
      <c r="AT26" s="395"/>
      <c r="AU26" s="395"/>
      <c r="AV26" s="395"/>
      <c r="AW26" s="395"/>
      <c r="AX26" s="397"/>
      <c r="AY26" s="427" t="s">
        <v>160</v>
      </c>
      <c r="AZ26" s="428"/>
      <c r="BA26" s="428"/>
      <c r="BB26" s="428"/>
      <c r="BC26" s="428"/>
      <c r="BD26" s="428"/>
      <c r="BE26" s="428"/>
      <c r="BF26" s="428"/>
      <c r="BG26" s="428"/>
      <c r="BH26" s="428"/>
      <c r="BI26" s="428"/>
      <c r="BJ26" s="428"/>
      <c r="BK26" s="428"/>
      <c r="BL26" s="428"/>
      <c r="BM26" s="429"/>
      <c r="BN26" s="418" t="s">
        <v>120</v>
      </c>
      <c r="BO26" s="419"/>
      <c r="BP26" s="419"/>
      <c r="BQ26" s="419"/>
      <c r="BR26" s="419"/>
      <c r="BS26" s="419"/>
      <c r="BT26" s="419"/>
      <c r="BU26" s="420"/>
      <c r="BV26" s="418" t="s">
        <v>120</v>
      </c>
      <c r="BW26" s="419"/>
      <c r="BX26" s="419"/>
      <c r="BY26" s="419"/>
      <c r="BZ26" s="419"/>
      <c r="CA26" s="419"/>
      <c r="CB26" s="419"/>
      <c r="CC26" s="420"/>
      <c r="CD26" s="152"/>
      <c r="CE26" s="416"/>
      <c r="CF26" s="416"/>
      <c r="CG26" s="416"/>
      <c r="CH26" s="416"/>
      <c r="CI26" s="416"/>
      <c r="CJ26" s="416"/>
      <c r="CK26" s="416"/>
      <c r="CL26" s="416"/>
      <c r="CM26" s="416"/>
      <c r="CN26" s="416"/>
      <c r="CO26" s="416"/>
      <c r="CP26" s="416"/>
      <c r="CQ26" s="416"/>
      <c r="CR26" s="416"/>
      <c r="CS26" s="417"/>
      <c r="CT26" s="388"/>
      <c r="CU26" s="389"/>
      <c r="CV26" s="389"/>
      <c r="CW26" s="389"/>
      <c r="CX26" s="389"/>
      <c r="CY26" s="389"/>
      <c r="CZ26" s="389"/>
      <c r="DA26" s="390"/>
      <c r="DB26" s="388"/>
      <c r="DC26" s="389"/>
      <c r="DD26" s="389"/>
      <c r="DE26" s="389"/>
      <c r="DF26" s="389"/>
      <c r="DG26" s="389"/>
      <c r="DH26" s="389"/>
      <c r="DI26" s="390"/>
    </row>
    <row r="27" spans="1:119" ht="18.75" customHeight="1" thickBot="1" x14ac:dyDescent="0.2">
      <c r="A27" s="138"/>
      <c r="B27" s="450"/>
      <c r="C27" s="451"/>
      <c r="D27" s="452"/>
      <c r="E27" s="391" t="s">
        <v>161</v>
      </c>
      <c r="F27" s="392"/>
      <c r="G27" s="392"/>
      <c r="H27" s="392"/>
      <c r="I27" s="392"/>
      <c r="J27" s="392"/>
      <c r="K27" s="393"/>
      <c r="L27" s="394">
        <v>1</v>
      </c>
      <c r="M27" s="395"/>
      <c r="N27" s="395"/>
      <c r="O27" s="395"/>
      <c r="P27" s="396"/>
      <c r="Q27" s="394">
        <v>4100</v>
      </c>
      <c r="R27" s="395"/>
      <c r="S27" s="395"/>
      <c r="T27" s="395"/>
      <c r="U27" s="395"/>
      <c r="V27" s="396"/>
      <c r="W27" s="460"/>
      <c r="X27" s="451"/>
      <c r="Y27" s="452"/>
      <c r="Z27" s="391" t="s">
        <v>162</v>
      </c>
      <c r="AA27" s="392"/>
      <c r="AB27" s="392"/>
      <c r="AC27" s="392"/>
      <c r="AD27" s="392"/>
      <c r="AE27" s="392"/>
      <c r="AF27" s="392"/>
      <c r="AG27" s="393"/>
      <c r="AH27" s="394">
        <v>11</v>
      </c>
      <c r="AI27" s="395"/>
      <c r="AJ27" s="395"/>
      <c r="AK27" s="395"/>
      <c r="AL27" s="396"/>
      <c r="AM27" s="394">
        <v>41525</v>
      </c>
      <c r="AN27" s="395"/>
      <c r="AO27" s="395"/>
      <c r="AP27" s="395"/>
      <c r="AQ27" s="395"/>
      <c r="AR27" s="396"/>
      <c r="AS27" s="394">
        <v>3775</v>
      </c>
      <c r="AT27" s="395"/>
      <c r="AU27" s="395"/>
      <c r="AV27" s="395"/>
      <c r="AW27" s="395"/>
      <c r="AX27" s="397"/>
      <c r="AY27" s="424" t="s">
        <v>163</v>
      </c>
      <c r="AZ27" s="425"/>
      <c r="BA27" s="425"/>
      <c r="BB27" s="425"/>
      <c r="BC27" s="425"/>
      <c r="BD27" s="425"/>
      <c r="BE27" s="425"/>
      <c r="BF27" s="425"/>
      <c r="BG27" s="425"/>
      <c r="BH27" s="425"/>
      <c r="BI27" s="425"/>
      <c r="BJ27" s="425"/>
      <c r="BK27" s="425"/>
      <c r="BL27" s="425"/>
      <c r="BM27" s="426"/>
      <c r="BN27" s="421">
        <v>337981</v>
      </c>
      <c r="BO27" s="422"/>
      <c r="BP27" s="422"/>
      <c r="BQ27" s="422"/>
      <c r="BR27" s="422"/>
      <c r="BS27" s="422"/>
      <c r="BT27" s="422"/>
      <c r="BU27" s="423"/>
      <c r="BV27" s="421">
        <v>337441</v>
      </c>
      <c r="BW27" s="422"/>
      <c r="BX27" s="422"/>
      <c r="BY27" s="422"/>
      <c r="BZ27" s="422"/>
      <c r="CA27" s="422"/>
      <c r="CB27" s="422"/>
      <c r="CC27" s="423"/>
      <c r="CD27" s="154"/>
      <c r="CE27" s="416"/>
      <c r="CF27" s="416"/>
      <c r="CG27" s="416"/>
      <c r="CH27" s="416"/>
      <c r="CI27" s="416"/>
      <c r="CJ27" s="416"/>
      <c r="CK27" s="416"/>
      <c r="CL27" s="416"/>
      <c r="CM27" s="416"/>
      <c r="CN27" s="416"/>
      <c r="CO27" s="416"/>
      <c r="CP27" s="416"/>
      <c r="CQ27" s="416"/>
      <c r="CR27" s="416"/>
      <c r="CS27" s="417"/>
      <c r="CT27" s="388"/>
      <c r="CU27" s="389"/>
      <c r="CV27" s="389"/>
      <c r="CW27" s="389"/>
      <c r="CX27" s="389"/>
      <c r="CY27" s="389"/>
      <c r="CZ27" s="389"/>
      <c r="DA27" s="390"/>
      <c r="DB27" s="388"/>
      <c r="DC27" s="389"/>
      <c r="DD27" s="389"/>
      <c r="DE27" s="389"/>
      <c r="DF27" s="389"/>
      <c r="DG27" s="389"/>
      <c r="DH27" s="389"/>
      <c r="DI27" s="390"/>
      <c r="DJ27" s="137"/>
      <c r="DK27" s="137"/>
      <c r="DL27" s="137"/>
      <c r="DM27" s="137"/>
      <c r="DN27" s="137"/>
      <c r="DO27" s="137"/>
    </row>
    <row r="28" spans="1:119" ht="18.75" customHeight="1" x14ac:dyDescent="0.15">
      <c r="A28" s="138"/>
      <c r="B28" s="450"/>
      <c r="C28" s="451"/>
      <c r="D28" s="452"/>
      <c r="E28" s="391" t="s">
        <v>164</v>
      </c>
      <c r="F28" s="392"/>
      <c r="G28" s="392"/>
      <c r="H28" s="392"/>
      <c r="I28" s="392"/>
      <c r="J28" s="392"/>
      <c r="K28" s="393"/>
      <c r="L28" s="394">
        <v>1</v>
      </c>
      <c r="M28" s="395"/>
      <c r="N28" s="395"/>
      <c r="O28" s="395"/>
      <c r="P28" s="396"/>
      <c r="Q28" s="394">
        <v>3750</v>
      </c>
      <c r="R28" s="395"/>
      <c r="S28" s="395"/>
      <c r="T28" s="395"/>
      <c r="U28" s="395"/>
      <c r="V28" s="396"/>
      <c r="W28" s="460"/>
      <c r="X28" s="451"/>
      <c r="Y28" s="452"/>
      <c r="Z28" s="391" t="s">
        <v>165</v>
      </c>
      <c r="AA28" s="392"/>
      <c r="AB28" s="392"/>
      <c r="AC28" s="392"/>
      <c r="AD28" s="392"/>
      <c r="AE28" s="392"/>
      <c r="AF28" s="392"/>
      <c r="AG28" s="393"/>
      <c r="AH28" s="394" t="s">
        <v>120</v>
      </c>
      <c r="AI28" s="395"/>
      <c r="AJ28" s="395"/>
      <c r="AK28" s="395"/>
      <c r="AL28" s="396"/>
      <c r="AM28" s="394" t="s">
        <v>120</v>
      </c>
      <c r="AN28" s="395"/>
      <c r="AO28" s="395"/>
      <c r="AP28" s="395"/>
      <c r="AQ28" s="395"/>
      <c r="AR28" s="396"/>
      <c r="AS28" s="394" t="s">
        <v>120</v>
      </c>
      <c r="AT28" s="395"/>
      <c r="AU28" s="395"/>
      <c r="AV28" s="395"/>
      <c r="AW28" s="395"/>
      <c r="AX28" s="397"/>
      <c r="AY28" s="401" t="s">
        <v>166</v>
      </c>
      <c r="AZ28" s="402"/>
      <c r="BA28" s="402"/>
      <c r="BB28" s="403"/>
      <c r="BC28" s="410" t="s">
        <v>167</v>
      </c>
      <c r="BD28" s="411"/>
      <c r="BE28" s="411"/>
      <c r="BF28" s="411"/>
      <c r="BG28" s="411"/>
      <c r="BH28" s="411"/>
      <c r="BI28" s="411"/>
      <c r="BJ28" s="411"/>
      <c r="BK28" s="411"/>
      <c r="BL28" s="411"/>
      <c r="BM28" s="412"/>
      <c r="BN28" s="413">
        <v>6855316</v>
      </c>
      <c r="BO28" s="414"/>
      <c r="BP28" s="414"/>
      <c r="BQ28" s="414"/>
      <c r="BR28" s="414"/>
      <c r="BS28" s="414"/>
      <c r="BT28" s="414"/>
      <c r="BU28" s="415"/>
      <c r="BV28" s="413">
        <v>5656622</v>
      </c>
      <c r="BW28" s="414"/>
      <c r="BX28" s="414"/>
      <c r="BY28" s="414"/>
      <c r="BZ28" s="414"/>
      <c r="CA28" s="414"/>
      <c r="CB28" s="414"/>
      <c r="CC28" s="415"/>
      <c r="CD28" s="152"/>
      <c r="CE28" s="416"/>
      <c r="CF28" s="416"/>
      <c r="CG28" s="416"/>
      <c r="CH28" s="416"/>
      <c r="CI28" s="416"/>
      <c r="CJ28" s="416"/>
      <c r="CK28" s="416"/>
      <c r="CL28" s="416"/>
      <c r="CM28" s="416"/>
      <c r="CN28" s="416"/>
      <c r="CO28" s="416"/>
      <c r="CP28" s="416"/>
      <c r="CQ28" s="416"/>
      <c r="CR28" s="416"/>
      <c r="CS28" s="417"/>
      <c r="CT28" s="388"/>
      <c r="CU28" s="389"/>
      <c r="CV28" s="389"/>
      <c r="CW28" s="389"/>
      <c r="CX28" s="389"/>
      <c r="CY28" s="389"/>
      <c r="CZ28" s="389"/>
      <c r="DA28" s="390"/>
      <c r="DB28" s="388"/>
      <c r="DC28" s="389"/>
      <c r="DD28" s="389"/>
      <c r="DE28" s="389"/>
      <c r="DF28" s="389"/>
      <c r="DG28" s="389"/>
      <c r="DH28" s="389"/>
      <c r="DI28" s="390"/>
      <c r="DJ28" s="137"/>
      <c r="DK28" s="137"/>
      <c r="DL28" s="137"/>
      <c r="DM28" s="137"/>
      <c r="DN28" s="137"/>
      <c r="DO28" s="137"/>
    </row>
    <row r="29" spans="1:119" ht="18.75" customHeight="1" x14ac:dyDescent="0.15">
      <c r="A29" s="138"/>
      <c r="B29" s="450"/>
      <c r="C29" s="451"/>
      <c r="D29" s="452"/>
      <c r="E29" s="391" t="s">
        <v>168</v>
      </c>
      <c r="F29" s="392"/>
      <c r="G29" s="392"/>
      <c r="H29" s="392"/>
      <c r="I29" s="392"/>
      <c r="J29" s="392"/>
      <c r="K29" s="393"/>
      <c r="L29" s="394">
        <v>18</v>
      </c>
      <c r="M29" s="395"/>
      <c r="N29" s="395"/>
      <c r="O29" s="395"/>
      <c r="P29" s="396"/>
      <c r="Q29" s="394">
        <v>3530</v>
      </c>
      <c r="R29" s="395"/>
      <c r="S29" s="395"/>
      <c r="T29" s="395"/>
      <c r="U29" s="395"/>
      <c r="V29" s="396"/>
      <c r="W29" s="461"/>
      <c r="X29" s="462"/>
      <c r="Y29" s="463"/>
      <c r="Z29" s="391" t="s">
        <v>169</v>
      </c>
      <c r="AA29" s="392"/>
      <c r="AB29" s="392"/>
      <c r="AC29" s="392"/>
      <c r="AD29" s="392"/>
      <c r="AE29" s="392"/>
      <c r="AF29" s="392"/>
      <c r="AG29" s="393"/>
      <c r="AH29" s="394">
        <v>523</v>
      </c>
      <c r="AI29" s="395"/>
      <c r="AJ29" s="395"/>
      <c r="AK29" s="395"/>
      <c r="AL29" s="396"/>
      <c r="AM29" s="394">
        <v>1712693</v>
      </c>
      <c r="AN29" s="395"/>
      <c r="AO29" s="395"/>
      <c r="AP29" s="395"/>
      <c r="AQ29" s="395"/>
      <c r="AR29" s="396"/>
      <c r="AS29" s="394">
        <v>3275</v>
      </c>
      <c r="AT29" s="395"/>
      <c r="AU29" s="395"/>
      <c r="AV29" s="395"/>
      <c r="AW29" s="395"/>
      <c r="AX29" s="397"/>
      <c r="AY29" s="404"/>
      <c r="AZ29" s="405"/>
      <c r="BA29" s="405"/>
      <c r="BB29" s="406"/>
      <c r="BC29" s="398" t="s">
        <v>170</v>
      </c>
      <c r="BD29" s="399"/>
      <c r="BE29" s="399"/>
      <c r="BF29" s="399"/>
      <c r="BG29" s="399"/>
      <c r="BH29" s="399"/>
      <c r="BI29" s="399"/>
      <c r="BJ29" s="399"/>
      <c r="BK29" s="399"/>
      <c r="BL29" s="399"/>
      <c r="BM29" s="400"/>
      <c r="BN29" s="418">
        <v>4006330</v>
      </c>
      <c r="BO29" s="419"/>
      <c r="BP29" s="419"/>
      <c r="BQ29" s="419"/>
      <c r="BR29" s="419"/>
      <c r="BS29" s="419"/>
      <c r="BT29" s="419"/>
      <c r="BU29" s="420"/>
      <c r="BV29" s="418">
        <v>4001957</v>
      </c>
      <c r="BW29" s="419"/>
      <c r="BX29" s="419"/>
      <c r="BY29" s="419"/>
      <c r="BZ29" s="419"/>
      <c r="CA29" s="419"/>
      <c r="CB29" s="419"/>
      <c r="CC29" s="420"/>
      <c r="CD29" s="154"/>
      <c r="CE29" s="416"/>
      <c r="CF29" s="416"/>
      <c r="CG29" s="416"/>
      <c r="CH29" s="416"/>
      <c r="CI29" s="416"/>
      <c r="CJ29" s="416"/>
      <c r="CK29" s="416"/>
      <c r="CL29" s="416"/>
      <c r="CM29" s="416"/>
      <c r="CN29" s="416"/>
      <c r="CO29" s="416"/>
      <c r="CP29" s="416"/>
      <c r="CQ29" s="416"/>
      <c r="CR29" s="416"/>
      <c r="CS29" s="417"/>
      <c r="CT29" s="388"/>
      <c r="CU29" s="389"/>
      <c r="CV29" s="389"/>
      <c r="CW29" s="389"/>
      <c r="CX29" s="389"/>
      <c r="CY29" s="389"/>
      <c r="CZ29" s="389"/>
      <c r="DA29" s="390"/>
      <c r="DB29" s="388"/>
      <c r="DC29" s="389"/>
      <c r="DD29" s="389"/>
      <c r="DE29" s="389"/>
      <c r="DF29" s="389"/>
      <c r="DG29" s="389"/>
      <c r="DH29" s="389"/>
      <c r="DI29" s="390"/>
      <c r="DJ29" s="137"/>
      <c r="DK29" s="137"/>
      <c r="DL29" s="137"/>
      <c r="DM29" s="137"/>
      <c r="DN29" s="137"/>
      <c r="DO29" s="137"/>
    </row>
    <row r="30" spans="1:119" ht="18.75" customHeight="1" thickBot="1" x14ac:dyDescent="0.2">
      <c r="A30" s="138"/>
      <c r="B30" s="453"/>
      <c r="C30" s="454"/>
      <c r="D30" s="455"/>
      <c r="E30" s="464"/>
      <c r="F30" s="465"/>
      <c r="G30" s="465"/>
      <c r="H30" s="465"/>
      <c r="I30" s="465"/>
      <c r="J30" s="465"/>
      <c r="K30" s="466"/>
      <c r="L30" s="467"/>
      <c r="M30" s="468"/>
      <c r="N30" s="468"/>
      <c r="O30" s="468"/>
      <c r="P30" s="469"/>
      <c r="Q30" s="467"/>
      <c r="R30" s="468"/>
      <c r="S30" s="468"/>
      <c r="T30" s="468"/>
      <c r="U30" s="468"/>
      <c r="V30" s="469"/>
      <c r="W30" s="470" t="s">
        <v>171</v>
      </c>
      <c r="X30" s="471"/>
      <c r="Y30" s="471"/>
      <c r="Z30" s="471"/>
      <c r="AA30" s="471"/>
      <c r="AB30" s="471"/>
      <c r="AC30" s="471"/>
      <c r="AD30" s="471"/>
      <c r="AE30" s="471"/>
      <c r="AF30" s="471"/>
      <c r="AG30" s="472"/>
      <c r="AH30" s="382">
        <v>99.4</v>
      </c>
      <c r="AI30" s="383"/>
      <c r="AJ30" s="383"/>
      <c r="AK30" s="383"/>
      <c r="AL30" s="383"/>
      <c r="AM30" s="383"/>
      <c r="AN30" s="383"/>
      <c r="AO30" s="383"/>
      <c r="AP30" s="383"/>
      <c r="AQ30" s="383"/>
      <c r="AR30" s="383"/>
      <c r="AS30" s="383"/>
      <c r="AT30" s="383"/>
      <c r="AU30" s="383"/>
      <c r="AV30" s="383"/>
      <c r="AW30" s="383"/>
      <c r="AX30" s="384"/>
      <c r="AY30" s="407"/>
      <c r="AZ30" s="408"/>
      <c r="BA30" s="408"/>
      <c r="BB30" s="409"/>
      <c r="BC30" s="385" t="s">
        <v>172</v>
      </c>
      <c r="BD30" s="386"/>
      <c r="BE30" s="386"/>
      <c r="BF30" s="386"/>
      <c r="BG30" s="386"/>
      <c r="BH30" s="386"/>
      <c r="BI30" s="386"/>
      <c r="BJ30" s="386"/>
      <c r="BK30" s="386"/>
      <c r="BL30" s="386"/>
      <c r="BM30" s="387"/>
      <c r="BN30" s="421">
        <v>2831782</v>
      </c>
      <c r="BO30" s="422"/>
      <c r="BP30" s="422"/>
      <c r="BQ30" s="422"/>
      <c r="BR30" s="422"/>
      <c r="BS30" s="422"/>
      <c r="BT30" s="422"/>
      <c r="BU30" s="423"/>
      <c r="BV30" s="421">
        <v>2497819</v>
      </c>
      <c r="BW30" s="422"/>
      <c r="BX30" s="422"/>
      <c r="BY30" s="422"/>
      <c r="BZ30" s="422"/>
      <c r="CA30" s="422"/>
      <c r="CB30" s="422"/>
      <c r="CC30" s="423"/>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81" t="s">
        <v>179</v>
      </c>
      <c r="D33" s="381"/>
      <c r="E33" s="380" t="s">
        <v>180</v>
      </c>
      <c r="F33" s="380"/>
      <c r="G33" s="380"/>
      <c r="H33" s="380"/>
      <c r="I33" s="380"/>
      <c r="J33" s="380"/>
      <c r="K33" s="380"/>
      <c r="L33" s="380"/>
      <c r="M33" s="380"/>
      <c r="N33" s="380"/>
      <c r="O33" s="380"/>
      <c r="P33" s="380"/>
      <c r="Q33" s="380"/>
      <c r="R33" s="380"/>
      <c r="S33" s="380"/>
      <c r="T33" s="167"/>
      <c r="U33" s="381" t="s">
        <v>179</v>
      </c>
      <c r="V33" s="381"/>
      <c r="W33" s="380" t="s">
        <v>180</v>
      </c>
      <c r="X33" s="380"/>
      <c r="Y33" s="380"/>
      <c r="Z33" s="380"/>
      <c r="AA33" s="380"/>
      <c r="AB33" s="380"/>
      <c r="AC33" s="380"/>
      <c r="AD33" s="380"/>
      <c r="AE33" s="380"/>
      <c r="AF33" s="380"/>
      <c r="AG33" s="380"/>
      <c r="AH33" s="380"/>
      <c r="AI33" s="380"/>
      <c r="AJ33" s="380"/>
      <c r="AK33" s="380"/>
      <c r="AL33" s="167"/>
      <c r="AM33" s="381" t="s">
        <v>179</v>
      </c>
      <c r="AN33" s="381"/>
      <c r="AO33" s="380" t="s">
        <v>180</v>
      </c>
      <c r="AP33" s="380"/>
      <c r="AQ33" s="380"/>
      <c r="AR33" s="380"/>
      <c r="AS33" s="380"/>
      <c r="AT33" s="380"/>
      <c r="AU33" s="380"/>
      <c r="AV33" s="380"/>
      <c r="AW33" s="380"/>
      <c r="AX33" s="380"/>
      <c r="AY33" s="380"/>
      <c r="AZ33" s="380"/>
      <c r="BA33" s="380"/>
      <c r="BB33" s="380"/>
      <c r="BC33" s="380"/>
      <c r="BD33" s="168"/>
      <c r="BE33" s="380" t="s">
        <v>181</v>
      </c>
      <c r="BF33" s="380"/>
      <c r="BG33" s="380" t="s">
        <v>182</v>
      </c>
      <c r="BH33" s="380"/>
      <c r="BI33" s="380"/>
      <c r="BJ33" s="380"/>
      <c r="BK33" s="380"/>
      <c r="BL33" s="380"/>
      <c r="BM33" s="380"/>
      <c r="BN33" s="380"/>
      <c r="BO33" s="380"/>
      <c r="BP33" s="380"/>
      <c r="BQ33" s="380"/>
      <c r="BR33" s="380"/>
      <c r="BS33" s="380"/>
      <c r="BT33" s="380"/>
      <c r="BU33" s="380"/>
      <c r="BV33" s="168"/>
      <c r="BW33" s="381" t="s">
        <v>181</v>
      </c>
      <c r="BX33" s="381"/>
      <c r="BY33" s="380" t="s">
        <v>183</v>
      </c>
      <c r="BZ33" s="380"/>
      <c r="CA33" s="380"/>
      <c r="CB33" s="380"/>
      <c r="CC33" s="380"/>
      <c r="CD33" s="380"/>
      <c r="CE33" s="380"/>
      <c r="CF33" s="380"/>
      <c r="CG33" s="380"/>
      <c r="CH33" s="380"/>
      <c r="CI33" s="380"/>
      <c r="CJ33" s="380"/>
      <c r="CK33" s="380"/>
      <c r="CL33" s="380"/>
      <c r="CM33" s="380"/>
      <c r="CN33" s="167"/>
      <c r="CO33" s="381" t="s">
        <v>179</v>
      </c>
      <c r="CP33" s="381"/>
      <c r="CQ33" s="380" t="s">
        <v>184</v>
      </c>
      <c r="CR33" s="380"/>
      <c r="CS33" s="380"/>
      <c r="CT33" s="380"/>
      <c r="CU33" s="380"/>
      <c r="CV33" s="380"/>
      <c r="CW33" s="380"/>
      <c r="CX33" s="380"/>
      <c r="CY33" s="380"/>
      <c r="CZ33" s="380"/>
      <c r="DA33" s="380"/>
      <c r="DB33" s="380"/>
      <c r="DC33" s="380"/>
      <c r="DD33" s="380"/>
      <c r="DE33" s="380"/>
      <c r="DF33" s="167"/>
      <c r="DG33" s="380" t="s">
        <v>185</v>
      </c>
      <c r="DH33" s="380"/>
      <c r="DI33" s="169"/>
      <c r="DJ33" s="137"/>
      <c r="DK33" s="137"/>
      <c r="DL33" s="137"/>
      <c r="DM33" s="137"/>
      <c r="DN33" s="137"/>
      <c r="DO33" s="137"/>
    </row>
    <row r="34" spans="1:119" ht="32.25" customHeight="1" x14ac:dyDescent="0.15">
      <c r="A34" s="138"/>
      <c r="B34" s="164"/>
      <c r="C34" s="378">
        <f>IF(E34="","",1)</f>
        <v>1</v>
      </c>
      <c r="D34" s="378"/>
      <c r="E34" s="377" t="str">
        <f>IF('各会計、関係団体の財政状況及び健全化判断比率'!B7="","",'各会計、関係団体の財政状況及び健全化判断比率'!B7)</f>
        <v>一般会計</v>
      </c>
      <c r="F34" s="377"/>
      <c r="G34" s="377"/>
      <c r="H34" s="377"/>
      <c r="I34" s="377"/>
      <c r="J34" s="377"/>
      <c r="K34" s="377"/>
      <c r="L34" s="377"/>
      <c r="M34" s="377"/>
      <c r="N34" s="377"/>
      <c r="O34" s="377"/>
      <c r="P34" s="377"/>
      <c r="Q34" s="377"/>
      <c r="R34" s="377"/>
      <c r="S34" s="377"/>
      <c r="T34" s="165"/>
      <c r="U34" s="378">
        <f>IF(W34="","",MAX(C34:D43)+1)</f>
        <v>2</v>
      </c>
      <c r="V34" s="378"/>
      <c r="W34" s="377" t="str">
        <f>IF('各会計、関係団体の財政状況及び健全化判断比率'!B28="","",'各会計、関係団体の財政状況及び健全化判断比率'!B28)</f>
        <v>国民健康保険事業特別会計</v>
      </c>
      <c r="X34" s="377"/>
      <c r="Y34" s="377"/>
      <c r="Z34" s="377"/>
      <c r="AA34" s="377"/>
      <c r="AB34" s="377"/>
      <c r="AC34" s="377"/>
      <c r="AD34" s="377"/>
      <c r="AE34" s="377"/>
      <c r="AF34" s="377"/>
      <c r="AG34" s="377"/>
      <c r="AH34" s="377"/>
      <c r="AI34" s="377"/>
      <c r="AJ34" s="377"/>
      <c r="AK34" s="377"/>
      <c r="AL34" s="165"/>
      <c r="AM34" s="378">
        <f>IF(AO34="","",MAX(C34:D43,U34:V43)+1)</f>
        <v>5</v>
      </c>
      <c r="AN34" s="378"/>
      <c r="AO34" s="377" t="str">
        <f>IF('各会計、関係団体の財政状況及び健全化判断比率'!B31="","",'各会計、関係団体の財政状況及び健全化判断比率'!B31)</f>
        <v>水道事業会計</v>
      </c>
      <c r="AP34" s="377"/>
      <c r="AQ34" s="377"/>
      <c r="AR34" s="377"/>
      <c r="AS34" s="377"/>
      <c r="AT34" s="377"/>
      <c r="AU34" s="377"/>
      <c r="AV34" s="377"/>
      <c r="AW34" s="377"/>
      <c r="AX34" s="377"/>
      <c r="AY34" s="377"/>
      <c r="AZ34" s="377"/>
      <c r="BA34" s="377"/>
      <c r="BB34" s="377"/>
      <c r="BC34" s="377"/>
      <c r="BD34" s="165"/>
      <c r="BE34" s="378">
        <f>IF(BG34="","",MAX(C34:D43,U34:V43,AM34:AN43)+1)</f>
        <v>8</v>
      </c>
      <c r="BF34" s="378"/>
      <c r="BG34" s="377" t="str">
        <f>IF('各会計、関係団体の財政状況及び健全化判断比率'!B34="","",'各会計、関係団体の財政状況及び健全化判断比率'!B34)</f>
        <v>簡易水道事業特別会計</v>
      </c>
      <c r="BH34" s="377"/>
      <c r="BI34" s="377"/>
      <c r="BJ34" s="377"/>
      <c r="BK34" s="377"/>
      <c r="BL34" s="377"/>
      <c r="BM34" s="377"/>
      <c r="BN34" s="377"/>
      <c r="BO34" s="377"/>
      <c r="BP34" s="377"/>
      <c r="BQ34" s="377"/>
      <c r="BR34" s="377"/>
      <c r="BS34" s="377"/>
      <c r="BT34" s="377"/>
      <c r="BU34" s="377"/>
      <c r="BV34" s="165"/>
      <c r="BW34" s="378">
        <f>IF(BY34="","",MAX(C34:D43,U34:V43,AM34:AN43,BE34:BF43)+1)</f>
        <v>10</v>
      </c>
      <c r="BX34" s="378"/>
      <c r="BY34" s="377" t="str">
        <f>IF('各会計、関係団体の財政状況及び健全化判断比率'!B68="","",'各会計、関係団体の財政状況及び健全化判断比率'!B68)</f>
        <v>山鹿植木広域行政事務組合</v>
      </c>
      <c r="BZ34" s="377"/>
      <c r="CA34" s="377"/>
      <c r="CB34" s="377"/>
      <c r="CC34" s="377"/>
      <c r="CD34" s="377"/>
      <c r="CE34" s="377"/>
      <c r="CF34" s="377"/>
      <c r="CG34" s="377"/>
      <c r="CH34" s="377"/>
      <c r="CI34" s="377"/>
      <c r="CJ34" s="377"/>
      <c r="CK34" s="377"/>
      <c r="CL34" s="377"/>
      <c r="CM34" s="377"/>
      <c r="CN34" s="165"/>
      <c r="CO34" s="378">
        <f>IF(CQ34="","",MAX(C34:D43,U34:V43,AM34:AN43,BE34:BF43,BW34:BX43)+1)</f>
        <v>14</v>
      </c>
      <c r="CP34" s="378"/>
      <c r="CQ34" s="377" t="str">
        <f>IF('各会計、関係団体の財政状況及び健全化判断比率'!BS7="","",'各会計、関係団体の財政状況及び健全化判断比率'!BS7)</f>
        <v>山鹿市地域振興公社</v>
      </c>
      <c r="CR34" s="377"/>
      <c r="CS34" s="377"/>
      <c r="CT34" s="377"/>
      <c r="CU34" s="377"/>
      <c r="CV34" s="377"/>
      <c r="CW34" s="377"/>
      <c r="CX34" s="377"/>
      <c r="CY34" s="377"/>
      <c r="CZ34" s="377"/>
      <c r="DA34" s="377"/>
      <c r="DB34" s="377"/>
      <c r="DC34" s="377"/>
      <c r="DD34" s="377"/>
      <c r="DE34" s="377"/>
      <c r="DF34" s="162"/>
      <c r="DG34" s="379" t="str">
        <f>IF('各会計、関係団体の財政状況及び健全化判断比率'!BR7="","",'各会計、関係団体の財政状況及び健全化判断比率'!BR7)</f>
        <v/>
      </c>
      <c r="DH34" s="379"/>
      <c r="DI34" s="169"/>
      <c r="DJ34" s="137"/>
      <c r="DK34" s="137"/>
      <c r="DL34" s="137"/>
      <c r="DM34" s="137"/>
      <c r="DN34" s="137"/>
      <c r="DO34" s="137"/>
    </row>
    <row r="35" spans="1:119" ht="32.25" customHeight="1" x14ac:dyDescent="0.15">
      <c r="A35" s="138"/>
      <c r="B35" s="164"/>
      <c r="C35" s="378" t="str">
        <f>IF(E35="","",C34+1)</f>
        <v/>
      </c>
      <c r="D35" s="378"/>
      <c r="E35" s="377" t="str">
        <f>IF('各会計、関係団体の財政状況及び健全化判断比率'!B8="","",'各会計、関係団体の財政状況及び健全化判断比率'!B8)</f>
        <v/>
      </c>
      <c r="F35" s="377"/>
      <c r="G35" s="377"/>
      <c r="H35" s="377"/>
      <c r="I35" s="377"/>
      <c r="J35" s="377"/>
      <c r="K35" s="377"/>
      <c r="L35" s="377"/>
      <c r="M35" s="377"/>
      <c r="N35" s="377"/>
      <c r="O35" s="377"/>
      <c r="P35" s="377"/>
      <c r="Q35" s="377"/>
      <c r="R35" s="377"/>
      <c r="S35" s="377"/>
      <c r="T35" s="165"/>
      <c r="U35" s="378">
        <f>IF(W35="","",U34+1)</f>
        <v>3</v>
      </c>
      <c r="V35" s="378"/>
      <c r="W35" s="377" t="str">
        <f>IF('各会計、関係団体の財政状況及び健全化判断比率'!B29="","",'各会計、関係団体の財政状況及び健全化判断比率'!B29)</f>
        <v>介護保険事業特別会計</v>
      </c>
      <c r="X35" s="377"/>
      <c r="Y35" s="377"/>
      <c r="Z35" s="377"/>
      <c r="AA35" s="377"/>
      <c r="AB35" s="377"/>
      <c r="AC35" s="377"/>
      <c r="AD35" s="377"/>
      <c r="AE35" s="377"/>
      <c r="AF35" s="377"/>
      <c r="AG35" s="377"/>
      <c r="AH35" s="377"/>
      <c r="AI35" s="377"/>
      <c r="AJ35" s="377"/>
      <c r="AK35" s="377"/>
      <c r="AL35" s="165"/>
      <c r="AM35" s="378">
        <f t="shared" ref="AM35:AM43" si="0">IF(AO35="","",AM34+1)</f>
        <v>6</v>
      </c>
      <c r="AN35" s="378"/>
      <c r="AO35" s="377" t="str">
        <f>IF('各会計、関係団体の財政状況及び健全化判断比率'!B32="","",'各会計、関係団体の財政状況及び健全化判断比率'!B32)</f>
        <v>病院事業会計</v>
      </c>
      <c r="AP35" s="377"/>
      <c r="AQ35" s="377"/>
      <c r="AR35" s="377"/>
      <c r="AS35" s="377"/>
      <c r="AT35" s="377"/>
      <c r="AU35" s="377"/>
      <c r="AV35" s="377"/>
      <c r="AW35" s="377"/>
      <c r="AX35" s="377"/>
      <c r="AY35" s="377"/>
      <c r="AZ35" s="377"/>
      <c r="BA35" s="377"/>
      <c r="BB35" s="377"/>
      <c r="BC35" s="377"/>
      <c r="BD35" s="165"/>
      <c r="BE35" s="378">
        <f t="shared" ref="BE35:BE43" si="1">IF(BG35="","",BE34+1)</f>
        <v>9</v>
      </c>
      <c r="BF35" s="378"/>
      <c r="BG35" s="377" t="str">
        <f>IF('各会計、関係団体の財政状況及び健全化判断比率'!B35="","",'各会計、関係団体の財政状況及び健全化判断比率'!B35)</f>
        <v>農業集落排水事業特別会計</v>
      </c>
      <c r="BH35" s="377"/>
      <c r="BI35" s="377"/>
      <c r="BJ35" s="377"/>
      <c r="BK35" s="377"/>
      <c r="BL35" s="377"/>
      <c r="BM35" s="377"/>
      <c r="BN35" s="377"/>
      <c r="BO35" s="377"/>
      <c r="BP35" s="377"/>
      <c r="BQ35" s="377"/>
      <c r="BR35" s="377"/>
      <c r="BS35" s="377"/>
      <c r="BT35" s="377"/>
      <c r="BU35" s="377"/>
      <c r="BV35" s="165"/>
      <c r="BW35" s="378">
        <f t="shared" ref="BW35:BW43" si="2">IF(BY35="","",BW34+1)</f>
        <v>11</v>
      </c>
      <c r="BX35" s="378"/>
      <c r="BY35" s="377" t="str">
        <f>IF('各会計、関係団体の財政状況及び健全化判断比率'!B69="","",'各会計、関係団体の財政状況及び健全化判断比率'!B69)</f>
        <v>熊本県市町村総合事務組合</v>
      </c>
      <c r="BZ35" s="377"/>
      <c r="CA35" s="377"/>
      <c r="CB35" s="377"/>
      <c r="CC35" s="377"/>
      <c r="CD35" s="377"/>
      <c r="CE35" s="377"/>
      <c r="CF35" s="377"/>
      <c r="CG35" s="377"/>
      <c r="CH35" s="377"/>
      <c r="CI35" s="377"/>
      <c r="CJ35" s="377"/>
      <c r="CK35" s="377"/>
      <c r="CL35" s="377"/>
      <c r="CM35" s="377"/>
      <c r="CN35" s="165"/>
      <c r="CO35" s="378">
        <f t="shared" ref="CO35:CO43" si="3">IF(CQ35="","",CO34+1)</f>
        <v>15</v>
      </c>
      <c r="CP35" s="378"/>
      <c r="CQ35" s="377" t="str">
        <f>IF('各会計、関係団体の財政状況及び健全化判断比率'!BS8="","",'各会計、関係団体の財政状況及び健全化判断比率'!BS8)</f>
        <v>小栗郷</v>
      </c>
      <c r="CR35" s="377"/>
      <c r="CS35" s="377"/>
      <c r="CT35" s="377"/>
      <c r="CU35" s="377"/>
      <c r="CV35" s="377"/>
      <c r="CW35" s="377"/>
      <c r="CX35" s="377"/>
      <c r="CY35" s="377"/>
      <c r="CZ35" s="377"/>
      <c r="DA35" s="377"/>
      <c r="DB35" s="377"/>
      <c r="DC35" s="377"/>
      <c r="DD35" s="377"/>
      <c r="DE35" s="377"/>
      <c r="DF35" s="162"/>
      <c r="DG35" s="379" t="str">
        <f>IF('各会計、関係団体の財政状況及び健全化判断比率'!BR8="","",'各会計、関係団体の財政状況及び健全化判断比率'!BR8)</f>
        <v/>
      </c>
      <c r="DH35" s="379"/>
      <c r="DI35" s="169"/>
      <c r="DJ35" s="137"/>
      <c r="DK35" s="137"/>
      <c r="DL35" s="137"/>
      <c r="DM35" s="137"/>
      <c r="DN35" s="137"/>
      <c r="DO35" s="137"/>
    </row>
    <row r="36" spans="1:119" ht="32.25" customHeight="1" x14ac:dyDescent="0.15">
      <c r="A36" s="138"/>
      <c r="B36" s="164"/>
      <c r="C36" s="378" t="str">
        <f>IF(E36="","",C35+1)</f>
        <v/>
      </c>
      <c r="D36" s="378"/>
      <c r="E36" s="377" t="str">
        <f>IF('各会計、関係団体の財政状況及び健全化判断比率'!B9="","",'各会計、関係団体の財政状況及び健全化判断比率'!B9)</f>
        <v/>
      </c>
      <c r="F36" s="377"/>
      <c r="G36" s="377"/>
      <c r="H36" s="377"/>
      <c r="I36" s="377"/>
      <c r="J36" s="377"/>
      <c r="K36" s="377"/>
      <c r="L36" s="377"/>
      <c r="M36" s="377"/>
      <c r="N36" s="377"/>
      <c r="O36" s="377"/>
      <c r="P36" s="377"/>
      <c r="Q36" s="377"/>
      <c r="R36" s="377"/>
      <c r="S36" s="377"/>
      <c r="T36" s="165"/>
      <c r="U36" s="378">
        <f t="shared" ref="U36:U43" si="4">IF(W36="","",U35+1)</f>
        <v>4</v>
      </c>
      <c r="V36" s="378"/>
      <c r="W36" s="377" t="str">
        <f>IF('各会計、関係団体の財政状況及び健全化判断比率'!B30="","",'各会計、関係団体の財政状況及び健全化判断比率'!B30)</f>
        <v>後期高齢者医療特別会計</v>
      </c>
      <c r="X36" s="377"/>
      <c r="Y36" s="377"/>
      <c r="Z36" s="377"/>
      <c r="AA36" s="377"/>
      <c r="AB36" s="377"/>
      <c r="AC36" s="377"/>
      <c r="AD36" s="377"/>
      <c r="AE36" s="377"/>
      <c r="AF36" s="377"/>
      <c r="AG36" s="377"/>
      <c r="AH36" s="377"/>
      <c r="AI36" s="377"/>
      <c r="AJ36" s="377"/>
      <c r="AK36" s="377"/>
      <c r="AL36" s="165"/>
      <c r="AM36" s="378">
        <f t="shared" si="0"/>
        <v>7</v>
      </c>
      <c r="AN36" s="378"/>
      <c r="AO36" s="377" t="str">
        <f>IF('各会計、関係団体の財政状況及び健全化判断比率'!B33="","",'各会計、関係団体の財政状況及び健全化判断比率'!B33)</f>
        <v>下水道事業会計</v>
      </c>
      <c r="AP36" s="377"/>
      <c r="AQ36" s="377"/>
      <c r="AR36" s="377"/>
      <c r="AS36" s="377"/>
      <c r="AT36" s="377"/>
      <c r="AU36" s="377"/>
      <c r="AV36" s="377"/>
      <c r="AW36" s="377"/>
      <c r="AX36" s="377"/>
      <c r="AY36" s="377"/>
      <c r="AZ36" s="377"/>
      <c r="BA36" s="377"/>
      <c r="BB36" s="377"/>
      <c r="BC36" s="377"/>
      <c r="BD36" s="165"/>
      <c r="BE36" s="378" t="str">
        <f t="shared" si="1"/>
        <v/>
      </c>
      <c r="BF36" s="378"/>
      <c r="BG36" s="377"/>
      <c r="BH36" s="377"/>
      <c r="BI36" s="377"/>
      <c r="BJ36" s="377"/>
      <c r="BK36" s="377"/>
      <c r="BL36" s="377"/>
      <c r="BM36" s="377"/>
      <c r="BN36" s="377"/>
      <c r="BO36" s="377"/>
      <c r="BP36" s="377"/>
      <c r="BQ36" s="377"/>
      <c r="BR36" s="377"/>
      <c r="BS36" s="377"/>
      <c r="BT36" s="377"/>
      <c r="BU36" s="377"/>
      <c r="BV36" s="165"/>
      <c r="BW36" s="378">
        <f t="shared" si="2"/>
        <v>12</v>
      </c>
      <c r="BX36" s="378"/>
      <c r="BY36" s="377" t="str">
        <f>IF('各会計、関係団体の財政状況及び健全化判断比率'!B70="","",'各会計、関係団体の財政状況及び健全化判断比率'!B70)</f>
        <v>熊本県後期高齢者医療広域連合（一般会計）</v>
      </c>
      <c r="BZ36" s="377"/>
      <c r="CA36" s="377"/>
      <c r="CB36" s="377"/>
      <c r="CC36" s="377"/>
      <c r="CD36" s="377"/>
      <c r="CE36" s="377"/>
      <c r="CF36" s="377"/>
      <c r="CG36" s="377"/>
      <c r="CH36" s="377"/>
      <c r="CI36" s="377"/>
      <c r="CJ36" s="377"/>
      <c r="CK36" s="377"/>
      <c r="CL36" s="377"/>
      <c r="CM36" s="377"/>
      <c r="CN36" s="165"/>
      <c r="CO36" s="378">
        <f t="shared" si="3"/>
        <v>16</v>
      </c>
      <c r="CP36" s="378"/>
      <c r="CQ36" s="377" t="str">
        <f>IF('各会計、関係団体の財政状況及び健全化判断比率'!BS9="","",'各会計、関係団体の財政状況及び健全化判断比率'!BS9)</f>
        <v>菊鹿フラワーバンク</v>
      </c>
      <c r="CR36" s="377"/>
      <c r="CS36" s="377"/>
      <c r="CT36" s="377"/>
      <c r="CU36" s="377"/>
      <c r="CV36" s="377"/>
      <c r="CW36" s="377"/>
      <c r="CX36" s="377"/>
      <c r="CY36" s="377"/>
      <c r="CZ36" s="377"/>
      <c r="DA36" s="377"/>
      <c r="DB36" s="377"/>
      <c r="DC36" s="377"/>
      <c r="DD36" s="377"/>
      <c r="DE36" s="377"/>
      <c r="DF36" s="162"/>
      <c r="DG36" s="379" t="str">
        <f>IF('各会計、関係団体の財政状況及び健全化判断比率'!BR9="","",'各会計、関係団体の財政状況及び健全化判断比率'!BR9)</f>
        <v/>
      </c>
      <c r="DH36" s="379"/>
      <c r="DI36" s="169"/>
      <c r="DJ36" s="137"/>
      <c r="DK36" s="137"/>
      <c r="DL36" s="137"/>
      <c r="DM36" s="137"/>
      <c r="DN36" s="137"/>
      <c r="DO36" s="137"/>
    </row>
    <row r="37" spans="1:119" ht="32.25" customHeight="1" x14ac:dyDescent="0.15">
      <c r="A37" s="138"/>
      <c r="B37" s="164"/>
      <c r="C37" s="378" t="str">
        <f>IF(E37="","",C36+1)</f>
        <v/>
      </c>
      <c r="D37" s="378"/>
      <c r="E37" s="377" t="str">
        <f>IF('各会計、関係団体の財政状況及び健全化判断比率'!B10="","",'各会計、関係団体の財政状況及び健全化判断比率'!B10)</f>
        <v/>
      </c>
      <c r="F37" s="377"/>
      <c r="G37" s="377"/>
      <c r="H37" s="377"/>
      <c r="I37" s="377"/>
      <c r="J37" s="377"/>
      <c r="K37" s="377"/>
      <c r="L37" s="377"/>
      <c r="M37" s="377"/>
      <c r="N37" s="377"/>
      <c r="O37" s="377"/>
      <c r="P37" s="377"/>
      <c r="Q37" s="377"/>
      <c r="R37" s="377"/>
      <c r="S37" s="377"/>
      <c r="T37" s="165"/>
      <c r="U37" s="378" t="str">
        <f t="shared" si="4"/>
        <v/>
      </c>
      <c r="V37" s="378"/>
      <c r="W37" s="377"/>
      <c r="X37" s="377"/>
      <c r="Y37" s="377"/>
      <c r="Z37" s="377"/>
      <c r="AA37" s="377"/>
      <c r="AB37" s="377"/>
      <c r="AC37" s="377"/>
      <c r="AD37" s="377"/>
      <c r="AE37" s="377"/>
      <c r="AF37" s="377"/>
      <c r="AG37" s="377"/>
      <c r="AH37" s="377"/>
      <c r="AI37" s="377"/>
      <c r="AJ37" s="377"/>
      <c r="AK37" s="377"/>
      <c r="AL37" s="165"/>
      <c r="AM37" s="378" t="str">
        <f t="shared" si="0"/>
        <v/>
      </c>
      <c r="AN37" s="378"/>
      <c r="AO37" s="377"/>
      <c r="AP37" s="377"/>
      <c r="AQ37" s="377"/>
      <c r="AR37" s="377"/>
      <c r="AS37" s="377"/>
      <c r="AT37" s="377"/>
      <c r="AU37" s="377"/>
      <c r="AV37" s="377"/>
      <c r="AW37" s="377"/>
      <c r="AX37" s="377"/>
      <c r="AY37" s="377"/>
      <c r="AZ37" s="377"/>
      <c r="BA37" s="377"/>
      <c r="BB37" s="377"/>
      <c r="BC37" s="377"/>
      <c r="BD37" s="165"/>
      <c r="BE37" s="378" t="str">
        <f t="shared" si="1"/>
        <v/>
      </c>
      <c r="BF37" s="378"/>
      <c r="BG37" s="377"/>
      <c r="BH37" s="377"/>
      <c r="BI37" s="377"/>
      <c r="BJ37" s="377"/>
      <c r="BK37" s="377"/>
      <c r="BL37" s="377"/>
      <c r="BM37" s="377"/>
      <c r="BN37" s="377"/>
      <c r="BO37" s="377"/>
      <c r="BP37" s="377"/>
      <c r="BQ37" s="377"/>
      <c r="BR37" s="377"/>
      <c r="BS37" s="377"/>
      <c r="BT37" s="377"/>
      <c r="BU37" s="377"/>
      <c r="BV37" s="165"/>
      <c r="BW37" s="378">
        <f t="shared" si="2"/>
        <v>13</v>
      </c>
      <c r="BX37" s="378"/>
      <c r="BY37" s="377" t="str">
        <f>IF('各会計、関係団体の財政状況及び健全化判断比率'!B71="","",'各会計、関係団体の財政状況及び健全化判断比率'!B71)</f>
        <v>熊本県後期高齢者医療広域連合（後期高齢者医療特別会計）</v>
      </c>
      <c r="BZ37" s="377"/>
      <c r="CA37" s="377"/>
      <c r="CB37" s="377"/>
      <c r="CC37" s="377"/>
      <c r="CD37" s="377"/>
      <c r="CE37" s="377"/>
      <c r="CF37" s="377"/>
      <c r="CG37" s="377"/>
      <c r="CH37" s="377"/>
      <c r="CI37" s="377"/>
      <c r="CJ37" s="377"/>
      <c r="CK37" s="377"/>
      <c r="CL37" s="377"/>
      <c r="CM37" s="377"/>
      <c r="CN37" s="165"/>
      <c r="CO37" s="378">
        <f t="shared" si="3"/>
        <v>17</v>
      </c>
      <c r="CP37" s="378"/>
      <c r="CQ37" s="377" t="str">
        <f>IF('各会計、関係団体の財政状況及び健全化判断比率'!BS10="","",'各会計、関係団体の財政状況及び健全化判断比率'!BS10)</f>
        <v>鹿本町振興公社</v>
      </c>
      <c r="CR37" s="377"/>
      <c r="CS37" s="377"/>
      <c r="CT37" s="377"/>
      <c r="CU37" s="377"/>
      <c r="CV37" s="377"/>
      <c r="CW37" s="377"/>
      <c r="CX37" s="377"/>
      <c r="CY37" s="377"/>
      <c r="CZ37" s="377"/>
      <c r="DA37" s="377"/>
      <c r="DB37" s="377"/>
      <c r="DC37" s="377"/>
      <c r="DD37" s="377"/>
      <c r="DE37" s="377"/>
      <c r="DF37" s="162"/>
      <c r="DG37" s="379" t="str">
        <f>IF('各会計、関係団体の財政状況及び健全化判断比率'!BR10="","",'各会計、関係団体の財政状況及び健全化判断比率'!BR10)</f>
        <v/>
      </c>
      <c r="DH37" s="379"/>
      <c r="DI37" s="169"/>
      <c r="DJ37" s="137"/>
      <c r="DK37" s="137"/>
      <c r="DL37" s="137"/>
      <c r="DM37" s="137"/>
      <c r="DN37" s="137"/>
      <c r="DO37" s="137"/>
    </row>
    <row r="38" spans="1:119" ht="32.25" customHeight="1" x14ac:dyDescent="0.15">
      <c r="A38" s="138"/>
      <c r="B38" s="164"/>
      <c r="C38" s="378" t="str">
        <f t="shared" ref="C38:C43" si="5">IF(E38="","",C37+1)</f>
        <v/>
      </c>
      <c r="D38" s="378"/>
      <c r="E38" s="377" t="str">
        <f>IF('各会計、関係団体の財政状況及び健全化判断比率'!B11="","",'各会計、関係団体の財政状況及び健全化判断比率'!B11)</f>
        <v/>
      </c>
      <c r="F38" s="377"/>
      <c r="G38" s="377"/>
      <c r="H38" s="377"/>
      <c r="I38" s="377"/>
      <c r="J38" s="377"/>
      <c r="K38" s="377"/>
      <c r="L38" s="377"/>
      <c r="M38" s="377"/>
      <c r="N38" s="377"/>
      <c r="O38" s="377"/>
      <c r="P38" s="377"/>
      <c r="Q38" s="377"/>
      <c r="R38" s="377"/>
      <c r="S38" s="377"/>
      <c r="T38" s="165"/>
      <c r="U38" s="378" t="str">
        <f t="shared" si="4"/>
        <v/>
      </c>
      <c r="V38" s="378"/>
      <c r="W38" s="377"/>
      <c r="X38" s="377"/>
      <c r="Y38" s="377"/>
      <c r="Z38" s="377"/>
      <c r="AA38" s="377"/>
      <c r="AB38" s="377"/>
      <c r="AC38" s="377"/>
      <c r="AD38" s="377"/>
      <c r="AE38" s="377"/>
      <c r="AF38" s="377"/>
      <c r="AG38" s="377"/>
      <c r="AH38" s="377"/>
      <c r="AI38" s="377"/>
      <c r="AJ38" s="377"/>
      <c r="AK38" s="377"/>
      <c r="AL38" s="165"/>
      <c r="AM38" s="378" t="str">
        <f t="shared" si="0"/>
        <v/>
      </c>
      <c r="AN38" s="378"/>
      <c r="AO38" s="377"/>
      <c r="AP38" s="377"/>
      <c r="AQ38" s="377"/>
      <c r="AR38" s="377"/>
      <c r="AS38" s="377"/>
      <c r="AT38" s="377"/>
      <c r="AU38" s="377"/>
      <c r="AV38" s="377"/>
      <c r="AW38" s="377"/>
      <c r="AX38" s="377"/>
      <c r="AY38" s="377"/>
      <c r="AZ38" s="377"/>
      <c r="BA38" s="377"/>
      <c r="BB38" s="377"/>
      <c r="BC38" s="377"/>
      <c r="BD38" s="165"/>
      <c r="BE38" s="378" t="str">
        <f t="shared" si="1"/>
        <v/>
      </c>
      <c r="BF38" s="378"/>
      <c r="BG38" s="377"/>
      <c r="BH38" s="377"/>
      <c r="BI38" s="377"/>
      <c r="BJ38" s="377"/>
      <c r="BK38" s="377"/>
      <c r="BL38" s="377"/>
      <c r="BM38" s="377"/>
      <c r="BN38" s="377"/>
      <c r="BO38" s="377"/>
      <c r="BP38" s="377"/>
      <c r="BQ38" s="377"/>
      <c r="BR38" s="377"/>
      <c r="BS38" s="377"/>
      <c r="BT38" s="377"/>
      <c r="BU38" s="377"/>
      <c r="BV38" s="165"/>
      <c r="BW38" s="378" t="str">
        <f t="shared" si="2"/>
        <v/>
      </c>
      <c r="BX38" s="378"/>
      <c r="BY38" s="377" t="str">
        <f>IF('各会計、関係団体の財政状況及び健全化判断比率'!B72="","",'各会計、関係団体の財政状況及び健全化判断比率'!B72)</f>
        <v/>
      </c>
      <c r="BZ38" s="377"/>
      <c r="CA38" s="377"/>
      <c r="CB38" s="377"/>
      <c r="CC38" s="377"/>
      <c r="CD38" s="377"/>
      <c r="CE38" s="377"/>
      <c r="CF38" s="377"/>
      <c r="CG38" s="377"/>
      <c r="CH38" s="377"/>
      <c r="CI38" s="377"/>
      <c r="CJ38" s="377"/>
      <c r="CK38" s="377"/>
      <c r="CL38" s="377"/>
      <c r="CM38" s="377"/>
      <c r="CN38" s="165"/>
      <c r="CO38" s="378" t="str">
        <f t="shared" si="3"/>
        <v/>
      </c>
      <c r="CP38" s="378"/>
      <c r="CQ38" s="377" t="str">
        <f>IF('各会計、関係団体の財政状況及び健全化判断比率'!BS11="","",'各会計、関係団体の財政状況及び健全化判断比率'!BS11)</f>
        <v/>
      </c>
      <c r="CR38" s="377"/>
      <c r="CS38" s="377"/>
      <c r="CT38" s="377"/>
      <c r="CU38" s="377"/>
      <c r="CV38" s="377"/>
      <c r="CW38" s="377"/>
      <c r="CX38" s="377"/>
      <c r="CY38" s="377"/>
      <c r="CZ38" s="377"/>
      <c r="DA38" s="377"/>
      <c r="DB38" s="377"/>
      <c r="DC38" s="377"/>
      <c r="DD38" s="377"/>
      <c r="DE38" s="377"/>
      <c r="DF38" s="162"/>
      <c r="DG38" s="379" t="str">
        <f>IF('各会計、関係団体の財政状況及び健全化判断比率'!BR11="","",'各会計、関係団体の財政状況及び健全化判断比率'!BR11)</f>
        <v/>
      </c>
      <c r="DH38" s="379"/>
      <c r="DI38" s="169"/>
      <c r="DJ38" s="137"/>
      <c r="DK38" s="137"/>
      <c r="DL38" s="137"/>
      <c r="DM38" s="137"/>
      <c r="DN38" s="137"/>
      <c r="DO38" s="137"/>
    </row>
    <row r="39" spans="1:119" ht="32.25" customHeight="1" x14ac:dyDescent="0.15">
      <c r="A39" s="138"/>
      <c r="B39" s="164"/>
      <c r="C39" s="378" t="str">
        <f t="shared" si="5"/>
        <v/>
      </c>
      <c r="D39" s="378"/>
      <c r="E39" s="377" t="str">
        <f>IF('各会計、関係団体の財政状況及び健全化判断比率'!B12="","",'各会計、関係団体の財政状況及び健全化判断比率'!B12)</f>
        <v/>
      </c>
      <c r="F39" s="377"/>
      <c r="G39" s="377"/>
      <c r="H39" s="377"/>
      <c r="I39" s="377"/>
      <c r="J39" s="377"/>
      <c r="K39" s="377"/>
      <c r="L39" s="377"/>
      <c r="M39" s="377"/>
      <c r="N39" s="377"/>
      <c r="O39" s="377"/>
      <c r="P39" s="377"/>
      <c r="Q39" s="377"/>
      <c r="R39" s="377"/>
      <c r="S39" s="377"/>
      <c r="T39" s="165"/>
      <c r="U39" s="378" t="str">
        <f t="shared" si="4"/>
        <v/>
      </c>
      <c r="V39" s="378"/>
      <c r="W39" s="377"/>
      <c r="X39" s="377"/>
      <c r="Y39" s="377"/>
      <c r="Z39" s="377"/>
      <c r="AA39" s="377"/>
      <c r="AB39" s="377"/>
      <c r="AC39" s="377"/>
      <c r="AD39" s="377"/>
      <c r="AE39" s="377"/>
      <c r="AF39" s="377"/>
      <c r="AG39" s="377"/>
      <c r="AH39" s="377"/>
      <c r="AI39" s="377"/>
      <c r="AJ39" s="377"/>
      <c r="AK39" s="377"/>
      <c r="AL39" s="165"/>
      <c r="AM39" s="378" t="str">
        <f t="shared" si="0"/>
        <v/>
      </c>
      <c r="AN39" s="378"/>
      <c r="AO39" s="377"/>
      <c r="AP39" s="377"/>
      <c r="AQ39" s="377"/>
      <c r="AR39" s="377"/>
      <c r="AS39" s="377"/>
      <c r="AT39" s="377"/>
      <c r="AU39" s="377"/>
      <c r="AV39" s="377"/>
      <c r="AW39" s="377"/>
      <c r="AX39" s="377"/>
      <c r="AY39" s="377"/>
      <c r="AZ39" s="377"/>
      <c r="BA39" s="377"/>
      <c r="BB39" s="377"/>
      <c r="BC39" s="377"/>
      <c r="BD39" s="165"/>
      <c r="BE39" s="378" t="str">
        <f t="shared" si="1"/>
        <v/>
      </c>
      <c r="BF39" s="378"/>
      <c r="BG39" s="377"/>
      <c r="BH39" s="377"/>
      <c r="BI39" s="377"/>
      <c r="BJ39" s="377"/>
      <c r="BK39" s="377"/>
      <c r="BL39" s="377"/>
      <c r="BM39" s="377"/>
      <c r="BN39" s="377"/>
      <c r="BO39" s="377"/>
      <c r="BP39" s="377"/>
      <c r="BQ39" s="377"/>
      <c r="BR39" s="377"/>
      <c r="BS39" s="377"/>
      <c r="BT39" s="377"/>
      <c r="BU39" s="377"/>
      <c r="BV39" s="165"/>
      <c r="BW39" s="378" t="str">
        <f t="shared" si="2"/>
        <v/>
      </c>
      <c r="BX39" s="378"/>
      <c r="BY39" s="377" t="str">
        <f>IF('各会計、関係団体の財政状況及び健全化判断比率'!B73="","",'各会計、関係団体の財政状況及び健全化判断比率'!B73)</f>
        <v/>
      </c>
      <c r="BZ39" s="377"/>
      <c r="CA39" s="377"/>
      <c r="CB39" s="377"/>
      <c r="CC39" s="377"/>
      <c r="CD39" s="377"/>
      <c r="CE39" s="377"/>
      <c r="CF39" s="377"/>
      <c r="CG39" s="377"/>
      <c r="CH39" s="377"/>
      <c r="CI39" s="377"/>
      <c r="CJ39" s="377"/>
      <c r="CK39" s="377"/>
      <c r="CL39" s="377"/>
      <c r="CM39" s="377"/>
      <c r="CN39" s="165"/>
      <c r="CO39" s="378" t="str">
        <f t="shared" si="3"/>
        <v/>
      </c>
      <c r="CP39" s="378"/>
      <c r="CQ39" s="377" t="str">
        <f>IF('各会計、関係団体の財政状況及び健全化判断比率'!BS12="","",'各会計、関係団体の財政状況及び健全化判断比率'!BS12)</f>
        <v/>
      </c>
      <c r="CR39" s="377"/>
      <c r="CS39" s="377"/>
      <c r="CT39" s="377"/>
      <c r="CU39" s="377"/>
      <c r="CV39" s="377"/>
      <c r="CW39" s="377"/>
      <c r="CX39" s="377"/>
      <c r="CY39" s="377"/>
      <c r="CZ39" s="377"/>
      <c r="DA39" s="377"/>
      <c r="DB39" s="377"/>
      <c r="DC39" s="377"/>
      <c r="DD39" s="377"/>
      <c r="DE39" s="377"/>
      <c r="DF39" s="162"/>
      <c r="DG39" s="379" t="str">
        <f>IF('各会計、関係団体の財政状況及び健全化判断比率'!BR12="","",'各会計、関係団体の財政状況及び健全化判断比率'!BR12)</f>
        <v/>
      </c>
      <c r="DH39" s="379"/>
      <c r="DI39" s="169"/>
      <c r="DJ39" s="137"/>
      <c r="DK39" s="137"/>
      <c r="DL39" s="137"/>
      <c r="DM39" s="137"/>
      <c r="DN39" s="137"/>
      <c r="DO39" s="137"/>
    </row>
    <row r="40" spans="1:119" ht="32.25" customHeight="1" x14ac:dyDescent="0.15">
      <c r="A40" s="138"/>
      <c r="B40" s="164"/>
      <c r="C40" s="378" t="str">
        <f t="shared" si="5"/>
        <v/>
      </c>
      <c r="D40" s="378"/>
      <c r="E40" s="377" t="str">
        <f>IF('各会計、関係団体の財政状況及び健全化判断比率'!B13="","",'各会計、関係団体の財政状況及び健全化判断比率'!B13)</f>
        <v/>
      </c>
      <c r="F40" s="377"/>
      <c r="G40" s="377"/>
      <c r="H40" s="377"/>
      <c r="I40" s="377"/>
      <c r="J40" s="377"/>
      <c r="K40" s="377"/>
      <c r="L40" s="377"/>
      <c r="M40" s="377"/>
      <c r="N40" s="377"/>
      <c r="O40" s="377"/>
      <c r="P40" s="377"/>
      <c r="Q40" s="377"/>
      <c r="R40" s="377"/>
      <c r="S40" s="377"/>
      <c r="T40" s="165"/>
      <c r="U40" s="378" t="str">
        <f t="shared" si="4"/>
        <v/>
      </c>
      <c r="V40" s="378"/>
      <c r="W40" s="377"/>
      <c r="X40" s="377"/>
      <c r="Y40" s="377"/>
      <c r="Z40" s="377"/>
      <c r="AA40" s="377"/>
      <c r="AB40" s="377"/>
      <c r="AC40" s="377"/>
      <c r="AD40" s="377"/>
      <c r="AE40" s="377"/>
      <c r="AF40" s="377"/>
      <c r="AG40" s="377"/>
      <c r="AH40" s="377"/>
      <c r="AI40" s="377"/>
      <c r="AJ40" s="377"/>
      <c r="AK40" s="377"/>
      <c r="AL40" s="165"/>
      <c r="AM40" s="378" t="str">
        <f t="shared" si="0"/>
        <v/>
      </c>
      <c r="AN40" s="378"/>
      <c r="AO40" s="377"/>
      <c r="AP40" s="377"/>
      <c r="AQ40" s="377"/>
      <c r="AR40" s="377"/>
      <c r="AS40" s="377"/>
      <c r="AT40" s="377"/>
      <c r="AU40" s="377"/>
      <c r="AV40" s="377"/>
      <c r="AW40" s="377"/>
      <c r="AX40" s="377"/>
      <c r="AY40" s="377"/>
      <c r="AZ40" s="377"/>
      <c r="BA40" s="377"/>
      <c r="BB40" s="377"/>
      <c r="BC40" s="377"/>
      <c r="BD40" s="165"/>
      <c r="BE40" s="378" t="str">
        <f t="shared" si="1"/>
        <v/>
      </c>
      <c r="BF40" s="378"/>
      <c r="BG40" s="377"/>
      <c r="BH40" s="377"/>
      <c r="BI40" s="377"/>
      <c r="BJ40" s="377"/>
      <c r="BK40" s="377"/>
      <c r="BL40" s="377"/>
      <c r="BM40" s="377"/>
      <c r="BN40" s="377"/>
      <c r="BO40" s="377"/>
      <c r="BP40" s="377"/>
      <c r="BQ40" s="377"/>
      <c r="BR40" s="377"/>
      <c r="BS40" s="377"/>
      <c r="BT40" s="377"/>
      <c r="BU40" s="377"/>
      <c r="BV40" s="165"/>
      <c r="BW40" s="378" t="str">
        <f t="shared" si="2"/>
        <v/>
      </c>
      <c r="BX40" s="378"/>
      <c r="BY40" s="377" t="str">
        <f>IF('各会計、関係団体の財政状況及び健全化判断比率'!B74="","",'各会計、関係団体の財政状況及び健全化判断比率'!B74)</f>
        <v/>
      </c>
      <c r="BZ40" s="377"/>
      <c r="CA40" s="377"/>
      <c r="CB40" s="377"/>
      <c r="CC40" s="377"/>
      <c r="CD40" s="377"/>
      <c r="CE40" s="377"/>
      <c r="CF40" s="377"/>
      <c r="CG40" s="377"/>
      <c r="CH40" s="377"/>
      <c r="CI40" s="377"/>
      <c r="CJ40" s="377"/>
      <c r="CK40" s="377"/>
      <c r="CL40" s="377"/>
      <c r="CM40" s="377"/>
      <c r="CN40" s="165"/>
      <c r="CO40" s="378" t="str">
        <f t="shared" si="3"/>
        <v/>
      </c>
      <c r="CP40" s="378"/>
      <c r="CQ40" s="377" t="str">
        <f>IF('各会計、関係団体の財政状況及び健全化判断比率'!BS13="","",'各会計、関係団体の財政状況及び健全化判断比率'!BS13)</f>
        <v/>
      </c>
      <c r="CR40" s="377"/>
      <c r="CS40" s="377"/>
      <c r="CT40" s="377"/>
      <c r="CU40" s="377"/>
      <c r="CV40" s="377"/>
      <c r="CW40" s="377"/>
      <c r="CX40" s="377"/>
      <c r="CY40" s="377"/>
      <c r="CZ40" s="377"/>
      <c r="DA40" s="377"/>
      <c r="DB40" s="377"/>
      <c r="DC40" s="377"/>
      <c r="DD40" s="377"/>
      <c r="DE40" s="377"/>
      <c r="DF40" s="162"/>
      <c r="DG40" s="379" t="str">
        <f>IF('各会計、関係団体の財政状況及び健全化判断比率'!BR13="","",'各会計、関係団体の財政状況及び健全化判断比率'!BR13)</f>
        <v/>
      </c>
      <c r="DH40" s="379"/>
      <c r="DI40" s="169"/>
      <c r="DJ40" s="137"/>
      <c r="DK40" s="137"/>
      <c r="DL40" s="137"/>
      <c r="DM40" s="137"/>
      <c r="DN40" s="137"/>
      <c r="DO40" s="137"/>
    </row>
    <row r="41" spans="1:119" ht="32.25" customHeight="1" x14ac:dyDescent="0.15">
      <c r="A41" s="138"/>
      <c r="B41" s="164"/>
      <c r="C41" s="378" t="str">
        <f t="shared" si="5"/>
        <v/>
      </c>
      <c r="D41" s="378"/>
      <c r="E41" s="377" t="str">
        <f>IF('各会計、関係団体の財政状況及び健全化判断比率'!B14="","",'各会計、関係団体の財政状況及び健全化判断比率'!B14)</f>
        <v/>
      </c>
      <c r="F41" s="377"/>
      <c r="G41" s="377"/>
      <c r="H41" s="377"/>
      <c r="I41" s="377"/>
      <c r="J41" s="377"/>
      <c r="K41" s="377"/>
      <c r="L41" s="377"/>
      <c r="M41" s="377"/>
      <c r="N41" s="377"/>
      <c r="O41" s="377"/>
      <c r="P41" s="377"/>
      <c r="Q41" s="377"/>
      <c r="R41" s="377"/>
      <c r="S41" s="377"/>
      <c r="T41" s="165"/>
      <c r="U41" s="378" t="str">
        <f t="shared" si="4"/>
        <v/>
      </c>
      <c r="V41" s="378"/>
      <c r="W41" s="377"/>
      <c r="X41" s="377"/>
      <c r="Y41" s="377"/>
      <c r="Z41" s="377"/>
      <c r="AA41" s="377"/>
      <c r="AB41" s="377"/>
      <c r="AC41" s="377"/>
      <c r="AD41" s="377"/>
      <c r="AE41" s="377"/>
      <c r="AF41" s="377"/>
      <c r="AG41" s="377"/>
      <c r="AH41" s="377"/>
      <c r="AI41" s="377"/>
      <c r="AJ41" s="377"/>
      <c r="AK41" s="377"/>
      <c r="AL41" s="165"/>
      <c r="AM41" s="378" t="str">
        <f t="shared" si="0"/>
        <v/>
      </c>
      <c r="AN41" s="378"/>
      <c r="AO41" s="377"/>
      <c r="AP41" s="377"/>
      <c r="AQ41" s="377"/>
      <c r="AR41" s="377"/>
      <c r="AS41" s="377"/>
      <c r="AT41" s="377"/>
      <c r="AU41" s="377"/>
      <c r="AV41" s="377"/>
      <c r="AW41" s="377"/>
      <c r="AX41" s="377"/>
      <c r="AY41" s="377"/>
      <c r="AZ41" s="377"/>
      <c r="BA41" s="377"/>
      <c r="BB41" s="377"/>
      <c r="BC41" s="377"/>
      <c r="BD41" s="165"/>
      <c r="BE41" s="378" t="str">
        <f t="shared" si="1"/>
        <v/>
      </c>
      <c r="BF41" s="378"/>
      <c r="BG41" s="377"/>
      <c r="BH41" s="377"/>
      <c r="BI41" s="377"/>
      <c r="BJ41" s="377"/>
      <c r="BK41" s="377"/>
      <c r="BL41" s="377"/>
      <c r="BM41" s="377"/>
      <c r="BN41" s="377"/>
      <c r="BO41" s="377"/>
      <c r="BP41" s="377"/>
      <c r="BQ41" s="377"/>
      <c r="BR41" s="377"/>
      <c r="BS41" s="377"/>
      <c r="BT41" s="377"/>
      <c r="BU41" s="377"/>
      <c r="BV41" s="165"/>
      <c r="BW41" s="378" t="str">
        <f t="shared" si="2"/>
        <v/>
      </c>
      <c r="BX41" s="378"/>
      <c r="BY41" s="377" t="str">
        <f>IF('各会計、関係団体の財政状況及び健全化判断比率'!B75="","",'各会計、関係団体の財政状況及び健全化判断比率'!B75)</f>
        <v/>
      </c>
      <c r="BZ41" s="377"/>
      <c r="CA41" s="377"/>
      <c r="CB41" s="377"/>
      <c r="CC41" s="377"/>
      <c r="CD41" s="377"/>
      <c r="CE41" s="377"/>
      <c r="CF41" s="377"/>
      <c r="CG41" s="377"/>
      <c r="CH41" s="377"/>
      <c r="CI41" s="377"/>
      <c r="CJ41" s="377"/>
      <c r="CK41" s="377"/>
      <c r="CL41" s="377"/>
      <c r="CM41" s="377"/>
      <c r="CN41" s="165"/>
      <c r="CO41" s="378" t="str">
        <f t="shared" si="3"/>
        <v/>
      </c>
      <c r="CP41" s="378"/>
      <c r="CQ41" s="377" t="str">
        <f>IF('各会計、関係団体の財政状況及び健全化判断比率'!BS14="","",'各会計、関係団体の財政状況及び健全化判断比率'!BS14)</f>
        <v/>
      </c>
      <c r="CR41" s="377"/>
      <c r="CS41" s="377"/>
      <c r="CT41" s="377"/>
      <c r="CU41" s="377"/>
      <c r="CV41" s="377"/>
      <c r="CW41" s="377"/>
      <c r="CX41" s="377"/>
      <c r="CY41" s="377"/>
      <c r="CZ41" s="377"/>
      <c r="DA41" s="377"/>
      <c r="DB41" s="377"/>
      <c r="DC41" s="377"/>
      <c r="DD41" s="377"/>
      <c r="DE41" s="377"/>
      <c r="DF41" s="162"/>
      <c r="DG41" s="379" t="str">
        <f>IF('各会計、関係団体の財政状況及び健全化判断比率'!BR14="","",'各会計、関係団体の財政状況及び健全化判断比率'!BR14)</f>
        <v/>
      </c>
      <c r="DH41" s="379"/>
      <c r="DI41" s="169"/>
      <c r="DJ41" s="137"/>
      <c r="DK41" s="137"/>
      <c r="DL41" s="137"/>
      <c r="DM41" s="137"/>
      <c r="DN41" s="137"/>
      <c r="DO41" s="137"/>
    </row>
    <row r="42" spans="1:119" ht="32.25" customHeight="1" x14ac:dyDescent="0.15">
      <c r="A42" s="137"/>
      <c r="B42" s="164"/>
      <c r="C42" s="378" t="str">
        <f t="shared" si="5"/>
        <v/>
      </c>
      <c r="D42" s="378"/>
      <c r="E42" s="377" t="str">
        <f>IF('各会計、関係団体の財政状況及び健全化判断比率'!B15="","",'各会計、関係団体の財政状況及び健全化判断比率'!B15)</f>
        <v/>
      </c>
      <c r="F42" s="377"/>
      <c r="G42" s="377"/>
      <c r="H42" s="377"/>
      <c r="I42" s="377"/>
      <c r="J42" s="377"/>
      <c r="K42" s="377"/>
      <c r="L42" s="377"/>
      <c r="M42" s="377"/>
      <c r="N42" s="377"/>
      <c r="O42" s="377"/>
      <c r="P42" s="377"/>
      <c r="Q42" s="377"/>
      <c r="R42" s="377"/>
      <c r="S42" s="377"/>
      <c r="T42" s="165"/>
      <c r="U42" s="378" t="str">
        <f t="shared" si="4"/>
        <v/>
      </c>
      <c r="V42" s="378"/>
      <c r="W42" s="377"/>
      <c r="X42" s="377"/>
      <c r="Y42" s="377"/>
      <c r="Z42" s="377"/>
      <c r="AA42" s="377"/>
      <c r="AB42" s="377"/>
      <c r="AC42" s="377"/>
      <c r="AD42" s="377"/>
      <c r="AE42" s="377"/>
      <c r="AF42" s="377"/>
      <c r="AG42" s="377"/>
      <c r="AH42" s="377"/>
      <c r="AI42" s="377"/>
      <c r="AJ42" s="377"/>
      <c r="AK42" s="377"/>
      <c r="AL42" s="165"/>
      <c r="AM42" s="378" t="str">
        <f t="shared" si="0"/>
        <v/>
      </c>
      <c r="AN42" s="378"/>
      <c r="AO42" s="377"/>
      <c r="AP42" s="377"/>
      <c r="AQ42" s="377"/>
      <c r="AR42" s="377"/>
      <c r="AS42" s="377"/>
      <c r="AT42" s="377"/>
      <c r="AU42" s="377"/>
      <c r="AV42" s="377"/>
      <c r="AW42" s="377"/>
      <c r="AX42" s="377"/>
      <c r="AY42" s="377"/>
      <c r="AZ42" s="377"/>
      <c r="BA42" s="377"/>
      <c r="BB42" s="377"/>
      <c r="BC42" s="377"/>
      <c r="BD42" s="165"/>
      <c r="BE42" s="378" t="str">
        <f t="shared" si="1"/>
        <v/>
      </c>
      <c r="BF42" s="378"/>
      <c r="BG42" s="377"/>
      <c r="BH42" s="377"/>
      <c r="BI42" s="377"/>
      <c r="BJ42" s="377"/>
      <c r="BK42" s="377"/>
      <c r="BL42" s="377"/>
      <c r="BM42" s="377"/>
      <c r="BN42" s="377"/>
      <c r="BO42" s="377"/>
      <c r="BP42" s="377"/>
      <c r="BQ42" s="377"/>
      <c r="BR42" s="377"/>
      <c r="BS42" s="377"/>
      <c r="BT42" s="377"/>
      <c r="BU42" s="377"/>
      <c r="BV42" s="165"/>
      <c r="BW42" s="378" t="str">
        <f t="shared" si="2"/>
        <v/>
      </c>
      <c r="BX42" s="378"/>
      <c r="BY42" s="377" t="str">
        <f>IF('各会計、関係団体の財政状況及び健全化判断比率'!B76="","",'各会計、関係団体の財政状況及び健全化判断比率'!B76)</f>
        <v/>
      </c>
      <c r="BZ42" s="377"/>
      <c r="CA42" s="377"/>
      <c r="CB42" s="377"/>
      <c r="CC42" s="377"/>
      <c r="CD42" s="377"/>
      <c r="CE42" s="377"/>
      <c r="CF42" s="377"/>
      <c r="CG42" s="377"/>
      <c r="CH42" s="377"/>
      <c r="CI42" s="377"/>
      <c r="CJ42" s="377"/>
      <c r="CK42" s="377"/>
      <c r="CL42" s="377"/>
      <c r="CM42" s="377"/>
      <c r="CN42" s="165"/>
      <c r="CO42" s="378" t="str">
        <f t="shared" si="3"/>
        <v/>
      </c>
      <c r="CP42" s="378"/>
      <c r="CQ42" s="377" t="str">
        <f>IF('各会計、関係団体の財政状況及び健全化判断比率'!BS15="","",'各会計、関係団体の財政状況及び健全化判断比率'!BS15)</f>
        <v/>
      </c>
      <c r="CR42" s="377"/>
      <c r="CS42" s="377"/>
      <c r="CT42" s="377"/>
      <c r="CU42" s="377"/>
      <c r="CV42" s="377"/>
      <c r="CW42" s="377"/>
      <c r="CX42" s="377"/>
      <c r="CY42" s="377"/>
      <c r="CZ42" s="377"/>
      <c r="DA42" s="377"/>
      <c r="DB42" s="377"/>
      <c r="DC42" s="377"/>
      <c r="DD42" s="377"/>
      <c r="DE42" s="377"/>
      <c r="DF42" s="162"/>
      <c r="DG42" s="379" t="str">
        <f>IF('各会計、関係団体の財政状況及び健全化判断比率'!BR15="","",'各会計、関係団体の財政状況及び健全化判断比率'!BR15)</f>
        <v/>
      </c>
      <c r="DH42" s="379"/>
      <c r="DI42" s="169"/>
      <c r="DJ42" s="137"/>
      <c r="DK42" s="137"/>
      <c r="DL42" s="137"/>
      <c r="DM42" s="137"/>
      <c r="DN42" s="137"/>
      <c r="DO42" s="137"/>
    </row>
    <row r="43" spans="1:119" ht="32.25" customHeight="1" x14ac:dyDescent="0.15">
      <c r="A43" s="137"/>
      <c r="B43" s="164"/>
      <c r="C43" s="378" t="str">
        <f t="shared" si="5"/>
        <v/>
      </c>
      <c r="D43" s="378"/>
      <c r="E43" s="377" t="str">
        <f>IF('各会計、関係団体の財政状況及び健全化判断比率'!B16="","",'各会計、関係団体の財政状況及び健全化判断比率'!B16)</f>
        <v/>
      </c>
      <c r="F43" s="377"/>
      <c r="G43" s="377"/>
      <c r="H43" s="377"/>
      <c r="I43" s="377"/>
      <c r="J43" s="377"/>
      <c r="K43" s="377"/>
      <c r="L43" s="377"/>
      <c r="M43" s="377"/>
      <c r="N43" s="377"/>
      <c r="O43" s="377"/>
      <c r="P43" s="377"/>
      <c r="Q43" s="377"/>
      <c r="R43" s="377"/>
      <c r="S43" s="377"/>
      <c r="T43" s="165"/>
      <c r="U43" s="378" t="str">
        <f t="shared" si="4"/>
        <v/>
      </c>
      <c r="V43" s="378"/>
      <c r="W43" s="377"/>
      <c r="X43" s="377"/>
      <c r="Y43" s="377"/>
      <c r="Z43" s="377"/>
      <c r="AA43" s="377"/>
      <c r="AB43" s="377"/>
      <c r="AC43" s="377"/>
      <c r="AD43" s="377"/>
      <c r="AE43" s="377"/>
      <c r="AF43" s="377"/>
      <c r="AG43" s="377"/>
      <c r="AH43" s="377"/>
      <c r="AI43" s="377"/>
      <c r="AJ43" s="377"/>
      <c r="AK43" s="377"/>
      <c r="AL43" s="165"/>
      <c r="AM43" s="378" t="str">
        <f t="shared" si="0"/>
        <v/>
      </c>
      <c r="AN43" s="378"/>
      <c r="AO43" s="377"/>
      <c r="AP43" s="377"/>
      <c r="AQ43" s="377"/>
      <c r="AR43" s="377"/>
      <c r="AS43" s="377"/>
      <c r="AT43" s="377"/>
      <c r="AU43" s="377"/>
      <c r="AV43" s="377"/>
      <c r="AW43" s="377"/>
      <c r="AX43" s="377"/>
      <c r="AY43" s="377"/>
      <c r="AZ43" s="377"/>
      <c r="BA43" s="377"/>
      <c r="BB43" s="377"/>
      <c r="BC43" s="377"/>
      <c r="BD43" s="165"/>
      <c r="BE43" s="378" t="str">
        <f t="shared" si="1"/>
        <v/>
      </c>
      <c r="BF43" s="378"/>
      <c r="BG43" s="377"/>
      <c r="BH43" s="377"/>
      <c r="BI43" s="377"/>
      <c r="BJ43" s="377"/>
      <c r="BK43" s="377"/>
      <c r="BL43" s="377"/>
      <c r="BM43" s="377"/>
      <c r="BN43" s="377"/>
      <c r="BO43" s="377"/>
      <c r="BP43" s="377"/>
      <c r="BQ43" s="377"/>
      <c r="BR43" s="377"/>
      <c r="BS43" s="377"/>
      <c r="BT43" s="377"/>
      <c r="BU43" s="377"/>
      <c r="BV43" s="165"/>
      <c r="BW43" s="378" t="str">
        <f t="shared" si="2"/>
        <v/>
      </c>
      <c r="BX43" s="378"/>
      <c r="BY43" s="377" t="str">
        <f>IF('各会計、関係団体の財政状況及び健全化判断比率'!B77="","",'各会計、関係団体の財政状況及び健全化判断比率'!B77)</f>
        <v/>
      </c>
      <c r="BZ43" s="377"/>
      <c r="CA43" s="377"/>
      <c r="CB43" s="377"/>
      <c r="CC43" s="377"/>
      <c r="CD43" s="377"/>
      <c r="CE43" s="377"/>
      <c r="CF43" s="377"/>
      <c r="CG43" s="377"/>
      <c r="CH43" s="377"/>
      <c r="CI43" s="377"/>
      <c r="CJ43" s="377"/>
      <c r="CK43" s="377"/>
      <c r="CL43" s="377"/>
      <c r="CM43" s="377"/>
      <c r="CN43" s="165"/>
      <c r="CO43" s="378" t="str">
        <f t="shared" si="3"/>
        <v/>
      </c>
      <c r="CP43" s="378"/>
      <c r="CQ43" s="377" t="str">
        <f>IF('各会計、関係団体の財政状況及び健全化判断比率'!BS16="","",'各会計、関係団体の財政状況及び健全化判断比率'!BS16)</f>
        <v/>
      </c>
      <c r="CR43" s="377"/>
      <c r="CS43" s="377"/>
      <c r="CT43" s="377"/>
      <c r="CU43" s="377"/>
      <c r="CV43" s="377"/>
      <c r="CW43" s="377"/>
      <c r="CX43" s="377"/>
      <c r="CY43" s="377"/>
      <c r="CZ43" s="377"/>
      <c r="DA43" s="377"/>
      <c r="DB43" s="377"/>
      <c r="DC43" s="377"/>
      <c r="DD43" s="377"/>
      <c r="DE43" s="377"/>
      <c r="DF43" s="162"/>
      <c r="DG43" s="379" t="str">
        <f>IF('各会計、関係団体の財政状況及び健全化判断比率'!BR16="","",'各会計、関係団体の財政状況及び健全化判断比率'!BR16)</f>
        <v/>
      </c>
      <c r="DH43" s="379"/>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c r="E52" s="139"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0" zoomScaleNormal="7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6" t="s">
        <v>194</v>
      </c>
      <c r="DI1" s="737"/>
      <c r="DJ1" s="737"/>
      <c r="DK1" s="737"/>
      <c r="DL1" s="737"/>
      <c r="DM1" s="737"/>
      <c r="DN1" s="738"/>
      <c r="DP1" s="736" t="s">
        <v>195</v>
      </c>
      <c r="DQ1" s="737"/>
      <c r="DR1" s="737"/>
      <c r="DS1" s="737"/>
      <c r="DT1" s="737"/>
      <c r="DU1" s="737"/>
      <c r="DV1" s="737"/>
      <c r="DW1" s="737"/>
      <c r="DX1" s="737"/>
      <c r="DY1" s="737"/>
      <c r="DZ1" s="737"/>
      <c r="EA1" s="737"/>
      <c r="EB1" s="737"/>
      <c r="EC1" s="738"/>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83" t="s">
        <v>197</v>
      </c>
      <c r="C3" s="684"/>
      <c r="D3" s="684"/>
      <c r="E3" s="684"/>
      <c r="F3" s="684"/>
      <c r="G3" s="684"/>
      <c r="H3" s="684"/>
      <c r="I3" s="684"/>
      <c r="J3" s="684"/>
      <c r="K3" s="684"/>
      <c r="L3" s="684"/>
      <c r="M3" s="684"/>
      <c r="N3" s="684"/>
      <c r="O3" s="684"/>
      <c r="P3" s="684"/>
      <c r="Q3" s="684"/>
      <c r="R3" s="684"/>
      <c r="S3" s="684"/>
      <c r="T3" s="684"/>
      <c r="U3" s="684"/>
      <c r="V3" s="684"/>
      <c r="W3" s="684"/>
      <c r="X3" s="684"/>
      <c r="Y3" s="684"/>
      <c r="Z3" s="684"/>
      <c r="AA3" s="684"/>
      <c r="AB3" s="684"/>
      <c r="AC3" s="684"/>
      <c r="AD3" s="684"/>
      <c r="AE3" s="684"/>
      <c r="AF3" s="684"/>
      <c r="AG3" s="684"/>
      <c r="AH3" s="684"/>
      <c r="AI3" s="684"/>
      <c r="AJ3" s="684"/>
      <c r="AK3" s="684"/>
      <c r="AL3" s="684"/>
      <c r="AM3" s="684"/>
      <c r="AN3" s="684"/>
      <c r="AO3" s="684"/>
      <c r="AP3" s="683" t="s">
        <v>198</v>
      </c>
      <c r="AQ3" s="684"/>
      <c r="AR3" s="684"/>
      <c r="AS3" s="684"/>
      <c r="AT3" s="684"/>
      <c r="AU3" s="684"/>
      <c r="AV3" s="684"/>
      <c r="AW3" s="684"/>
      <c r="AX3" s="684"/>
      <c r="AY3" s="684"/>
      <c r="AZ3" s="684"/>
      <c r="BA3" s="684"/>
      <c r="BB3" s="684"/>
      <c r="BC3" s="684"/>
      <c r="BD3" s="684"/>
      <c r="BE3" s="684"/>
      <c r="BF3" s="684"/>
      <c r="BG3" s="684"/>
      <c r="BH3" s="684"/>
      <c r="BI3" s="684"/>
      <c r="BJ3" s="684"/>
      <c r="BK3" s="684"/>
      <c r="BL3" s="684"/>
      <c r="BM3" s="684"/>
      <c r="BN3" s="684"/>
      <c r="BO3" s="684"/>
      <c r="BP3" s="684"/>
      <c r="BQ3" s="684"/>
      <c r="BR3" s="684"/>
      <c r="BS3" s="684"/>
      <c r="BT3" s="684"/>
      <c r="BU3" s="684"/>
      <c r="BV3" s="684"/>
      <c r="BW3" s="684"/>
      <c r="BX3" s="684"/>
      <c r="BY3" s="684"/>
      <c r="BZ3" s="684"/>
      <c r="CA3" s="684"/>
      <c r="CB3" s="685"/>
      <c r="CD3" s="728" t="s">
        <v>199</v>
      </c>
      <c r="CE3" s="729"/>
      <c r="CF3" s="729"/>
      <c r="CG3" s="729"/>
      <c r="CH3" s="729"/>
      <c r="CI3" s="729"/>
      <c r="CJ3" s="729"/>
      <c r="CK3" s="729"/>
      <c r="CL3" s="729"/>
      <c r="CM3" s="729"/>
      <c r="CN3" s="729"/>
      <c r="CO3" s="729"/>
      <c r="CP3" s="729"/>
      <c r="CQ3" s="729"/>
      <c r="CR3" s="729"/>
      <c r="CS3" s="729"/>
      <c r="CT3" s="729"/>
      <c r="CU3" s="729"/>
      <c r="CV3" s="729"/>
      <c r="CW3" s="729"/>
      <c r="CX3" s="729"/>
      <c r="CY3" s="729"/>
      <c r="CZ3" s="729"/>
      <c r="DA3" s="729"/>
      <c r="DB3" s="729"/>
      <c r="DC3" s="729"/>
      <c r="DD3" s="729"/>
      <c r="DE3" s="729"/>
      <c r="DF3" s="729"/>
      <c r="DG3" s="729"/>
      <c r="DH3" s="729"/>
      <c r="DI3" s="729"/>
      <c r="DJ3" s="729"/>
      <c r="DK3" s="729"/>
      <c r="DL3" s="729"/>
      <c r="DM3" s="729"/>
      <c r="DN3" s="729"/>
      <c r="DO3" s="729"/>
      <c r="DP3" s="729"/>
      <c r="DQ3" s="729"/>
      <c r="DR3" s="729"/>
      <c r="DS3" s="729"/>
      <c r="DT3" s="729"/>
      <c r="DU3" s="729"/>
      <c r="DV3" s="729"/>
      <c r="DW3" s="729"/>
      <c r="DX3" s="729"/>
      <c r="DY3" s="729"/>
      <c r="DZ3" s="729"/>
      <c r="EA3" s="729"/>
      <c r="EB3" s="729"/>
      <c r="EC3" s="730"/>
    </row>
    <row r="4" spans="2:143" ht="11.25" customHeight="1" x14ac:dyDescent="0.15">
      <c r="B4" s="683" t="s">
        <v>1</v>
      </c>
      <c r="C4" s="684"/>
      <c r="D4" s="684"/>
      <c r="E4" s="684"/>
      <c r="F4" s="684"/>
      <c r="G4" s="684"/>
      <c r="H4" s="684"/>
      <c r="I4" s="684"/>
      <c r="J4" s="684"/>
      <c r="K4" s="684"/>
      <c r="L4" s="684"/>
      <c r="M4" s="684"/>
      <c r="N4" s="684"/>
      <c r="O4" s="684"/>
      <c r="P4" s="684"/>
      <c r="Q4" s="685"/>
      <c r="R4" s="683" t="s">
        <v>200</v>
      </c>
      <c r="S4" s="684"/>
      <c r="T4" s="684"/>
      <c r="U4" s="684"/>
      <c r="V4" s="684"/>
      <c r="W4" s="684"/>
      <c r="X4" s="684"/>
      <c r="Y4" s="685"/>
      <c r="Z4" s="683" t="s">
        <v>201</v>
      </c>
      <c r="AA4" s="684"/>
      <c r="AB4" s="684"/>
      <c r="AC4" s="685"/>
      <c r="AD4" s="683" t="s">
        <v>202</v>
      </c>
      <c r="AE4" s="684"/>
      <c r="AF4" s="684"/>
      <c r="AG4" s="684"/>
      <c r="AH4" s="684"/>
      <c r="AI4" s="684"/>
      <c r="AJ4" s="684"/>
      <c r="AK4" s="685"/>
      <c r="AL4" s="683" t="s">
        <v>201</v>
      </c>
      <c r="AM4" s="684"/>
      <c r="AN4" s="684"/>
      <c r="AO4" s="685"/>
      <c r="AP4" s="739" t="s">
        <v>203</v>
      </c>
      <c r="AQ4" s="739"/>
      <c r="AR4" s="739"/>
      <c r="AS4" s="739"/>
      <c r="AT4" s="739"/>
      <c r="AU4" s="739"/>
      <c r="AV4" s="739"/>
      <c r="AW4" s="739"/>
      <c r="AX4" s="739"/>
      <c r="AY4" s="739"/>
      <c r="AZ4" s="739"/>
      <c r="BA4" s="739"/>
      <c r="BB4" s="739"/>
      <c r="BC4" s="739"/>
      <c r="BD4" s="739"/>
      <c r="BE4" s="739"/>
      <c r="BF4" s="739"/>
      <c r="BG4" s="739" t="s">
        <v>204</v>
      </c>
      <c r="BH4" s="739"/>
      <c r="BI4" s="739"/>
      <c r="BJ4" s="739"/>
      <c r="BK4" s="739"/>
      <c r="BL4" s="739"/>
      <c r="BM4" s="739"/>
      <c r="BN4" s="739"/>
      <c r="BO4" s="739" t="s">
        <v>201</v>
      </c>
      <c r="BP4" s="739"/>
      <c r="BQ4" s="739"/>
      <c r="BR4" s="739"/>
      <c r="BS4" s="739" t="s">
        <v>205</v>
      </c>
      <c r="BT4" s="739"/>
      <c r="BU4" s="739"/>
      <c r="BV4" s="739"/>
      <c r="BW4" s="739"/>
      <c r="BX4" s="739"/>
      <c r="BY4" s="739"/>
      <c r="BZ4" s="739"/>
      <c r="CA4" s="739"/>
      <c r="CB4" s="739"/>
      <c r="CD4" s="728" t="s">
        <v>206</v>
      </c>
      <c r="CE4" s="729"/>
      <c r="CF4" s="729"/>
      <c r="CG4" s="729"/>
      <c r="CH4" s="729"/>
      <c r="CI4" s="729"/>
      <c r="CJ4" s="729"/>
      <c r="CK4" s="729"/>
      <c r="CL4" s="729"/>
      <c r="CM4" s="729"/>
      <c r="CN4" s="729"/>
      <c r="CO4" s="729"/>
      <c r="CP4" s="729"/>
      <c r="CQ4" s="729"/>
      <c r="CR4" s="729"/>
      <c r="CS4" s="729"/>
      <c r="CT4" s="729"/>
      <c r="CU4" s="729"/>
      <c r="CV4" s="729"/>
      <c r="CW4" s="729"/>
      <c r="CX4" s="729"/>
      <c r="CY4" s="729"/>
      <c r="CZ4" s="729"/>
      <c r="DA4" s="729"/>
      <c r="DB4" s="729"/>
      <c r="DC4" s="729"/>
      <c r="DD4" s="729"/>
      <c r="DE4" s="729"/>
      <c r="DF4" s="729"/>
      <c r="DG4" s="729"/>
      <c r="DH4" s="729"/>
      <c r="DI4" s="729"/>
      <c r="DJ4" s="729"/>
      <c r="DK4" s="729"/>
      <c r="DL4" s="729"/>
      <c r="DM4" s="729"/>
      <c r="DN4" s="729"/>
      <c r="DO4" s="729"/>
      <c r="DP4" s="729"/>
      <c r="DQ4" s="729"/>
      <c r="DR4" s="729"/>
      <c r="DS4" s="729"/>
      <c r="DT4" s="729"/>
      <c r="DU4" s="729"/>
      <c r="DV4" s="729"/>
      <c r="DW4" s="729"/>
      <c r="DX4" s="729"/>
      <c r="DY4" s="729"/>
      <c r="DZ4" s="729"/>
      <c r="EA4" s="729"/>
      <c r="EB4" s="729"/>
      <c r="EC4" s="730"/>
    </row>
    <row r="5" spans="2:143" s="181" customFormat="1" ht="11.25" customHeight="1" x14ac:dyDescent="0.15">
      <c r="B5" s="710" t="s">
        <v>207</v>
      </c>
      <c r="C5" s="711"/>
      <c r="D5" s="711"/>
      <c r="E5" s="711"/>
      <c r="F5" s="711"/>
      <c r="G5" s="711"/>
      <c r="H5" s="711"/>
      <c r="I5" s="711"/>
      <c r="J5" s="711"/>
      <c r="K5" s="711"/>
      <c r="L5" s="711"/>
      <c r="M5" s="711"/>
      <c r="N5" s="711"/>
      <c r="O5" s="711"/>
      <c r="P5" s="711"/>
      <c r="Q5" s="712"/>
      <c r="R5" s="673">
        <v>4740695</v>
      </c>
      <c r="S5" s="674"/>
      <c r="T5" s="674"/>
      <c r="U5" s="674"/>
      <c r="V5" s="674"/>
      <c r="W5" s="674"/>
      <c r="X5" s="674"/>
      <c r="Y5" s="721"/>
      <c r="Z5" s="734">
        <v>15.1</v>
      </c>
      <c r="AA5" s="734"/>
      <c r="AB5" s="734"/>
      <c r="AC5" s="734"/>
      <c r="AD5" s="735">
        <v>4598423</v>
      </c>
      <c r="AE5" s="735"/>
      <c r="AF5" s="735"/>
      <c r="AG5" s="735"/>
      <c r="AH5" s="735"/>
      <c r="AI5" s="735"/>
      <c r="AJ5" s="735"/>
      <c r="AK5" s="735"/>
      <c r="AL5" s="722">
        <v>26.6</v>
      </c>
      <c r="AM5" s="691"/>
      <c r="AN5" s="691"/>
      <c r="AO5" s="723"/>
      <c r="AP5" s="710" t="s">
        <v>208</v>
      </c>
      <c r="AQ5" s="711"/>
      <c r="AR5" s="711"/>
      <c r="AS5" s="711"/>
      <c r="AT5" s="711"/>
      <c r="AU5" s="711"/>
      <c r="AV5" s="711"/>
      <c r="AW5" s="711"/>
      <c r="AX5" s="711"/>
      <c r="AY5" s="711"/>
      <c r="AZ5" s="711"/>
      <c r="BA5" s="711"/>
      <c r="BB5" s="711"/>
      <c r="BC5" s="711"/>
      <c r="BD5" s="711"/>
      <c r="BE5" s="711"/>
      <c r="BF5" s="712"/>
      <c r="BG5" s="623">
        <v>4579831</v>
      </c>
      <c r="BH5" s="624"/>
      <c r="BI5" s="624"/>
      <c r="BJ5" s="624"/>
      <c r="BK5" s="624"/>
      <c r="BL5" s="624"/>
      <c r="BM5" s="624"/>
      <c r="BN5" s="625"/>
      <c r="BO5" s="676">
        <v>96.6</v>
      </c>
      <c r="BP5" s="676"/>
      <c r="BQ5" s="676"/>
      <c r="BR5" s="676"/>
      <c r="BS5" s="677">
        <v>48111</v>
      </c>
      <c r="BT5" s="677"/>
      <c r="BU5" s="677"/>
      <c r="BV5" s="677"/>
      <c r="BW5" s="677"/>
      <c r="BX5" s="677"/>
      <c r="BY5" s="677"/>
      <c r="BZ5" s="677"/>
      <c r="CA5" s="677"/>
      <c r="CB5" s="713"/>
      <c r="CD5" s="728" t="s">
        <v>203</v>
      </c>
      <c r="CE5" s="729"/>
      <c r="CF5" s="729"/>
      <c r="CG5" s="729"/>
      <c r="CH5" s="729"/>
      <c r="CI5" s="729"/>
      <c r="CJ5" s="729"/>
      <c r="CK5" s="729"/>
      <c r="CL5" s="729"/>
      <c r="CM5" s="729"/>
      <c r="CN5" s="729"/>
      <c r="CO5" s="729"/>
      <c r="CP5" s="729"/>
      <c r="CQ5" s="730"/>
      <c r="CR5" s="728" t="s">
        <v>209</v>
      </c>
      <c r="CS5" s="729"/>
      <c r="CT5" s="729"/>
      <c r="CU5" s="729"/>
      <c r="CV5" s="729"/>
      <c r="CW5" s="729"/>
      <c r="CX5" s="729"/>
      <c r="CY5" s="730"/>
      <c r="CZ5" s="728" t="s">
        <v>201</v>
      </c>
      <c r="DA5" s="729"/>
      <c r="DB5" s="729"/>
      <c r="DC5" s="730"/>
      <c r="DD5" s="728" t="s">
        <v>210</v>
      </c>
      <c r="DE5" s="729"/>
      <c r="DF5" s="729"/>
      <c r="DG5" s="729"/>
      <c r="DH5" s="729"/>
      <c r="DI5" s="729"/>
      <c r="DJ5" s="729"/>
      <c r="DK5" s="729"/>
      <c r="DL5" s="729"/>
      <c r="DM5" s="729"/>
      <c r="DN5" s="729"/>
      <c r="DO5" s="729"/>
      <c r="DP5" s="730"/>
      <c r="DQ5" s="728" t="s">
        <v>211</v>
      </c>
      <c r="DR5" s="729"/>
      <c r="DS5" s="729"/>
      <c r="DT5" s="729"/>
      <c r="DU5" s="729"/>
      <c r="DV5" s="729"/>
      <c r="DW5" s="729"/>
      <c r="DX5" s="729"/>
      <c r="DY5" s="729"/>
      <c r="DZ5" s="729"/>
      <c r="EA5" s="729"/>
      <c r="EB5" s="729"/>
      <c r="EC5" s="730"/>
    </row>
    <row r="6" spans="2:143" ht="11.25" customHeight="1" x14ac:dyDescent="0.15">
      <c r="B6" s="620" t="s">
        <v>212</v>
      </c>
      <c r="C6" s="621"/>
      <c r="D6" s="621"/>
      <c r="E6" s="621"/>
      <c r="F6" s="621"/>
      <c r="G6" s="621"/>
      <c r="H6" s="621"/>
      <c r="I6" s="621"/>
      <c r="J6" s="621"/>
      <c r="K6" s="621"/>
      <c r="L6" s="621"/>
      <c r="M6" s="621"/>
      <c r="N6" s="621"/>
      <c r="O6" s="621"/>
      <c r="P6" s="621"/>
      <c r="Q6" s="622"/>
      <c r="R6" s="623">
        <v>327981</v>
      </c>
      <c r="S6" s="624"/>
      <c r="T6" s="624"/>
      <c r="U6" s="624"/>
      <c r="V6" s="624"/>
      <c r="W6" s="624"/>
      <c r="X6" s="624"/>
      <c r="Y6" s="625"/>
      <c r="Z6" s="676">
        <v>1</v>
      </c>
      <c r="AA6" s="676"/>
      <c r="AB6" s="676"/>
      <c r="AC6" s="676"/>
      <c r="AD6" s="677">
        <v>327981</v>
      </c>
      <c r="AE6" s="677"/>
      <c r="AF6" s="677"/>
      <c r="AG6" s="677"/>
      <c r="AH6" s="677"/>
      <c r="AI6" s="677"/>
      <c r="AJ6" s="677"/>
      <c r="AK6" s="677"/>
      <c r="AL6" s="646">
        <v>1.9</v>
      </c>
      <c r="AM6" s="678"/>
      <c r="AN6" s="678"/>
      <c r="AO6" s="679"/>
      <c r="AP6" s="620" t="s">
        <v>213</v>
      </c>
      <c r="AQ6" s="621"/>
      <c r="AR6" s="621"/>
      <c r="AS6" s="621"/>
      <c r="AT6" s="621"/>
      <c r="AU6" s="621"/>
      <c r="AV6" s="621"/>
      <c r="AW6" s="621"/>
      <c r="AX6" s="621"/>
      <c r="AY6" s="621"/>
      <c r="AZ6" s="621"/>
      <c r="BA6" s="621"/>
      <c r="BB6" s="621"/>
      <c r="BC6" s="621"/>
      <c r="BD6" s="621"/>
      <c r="BE6" s="621"/>
      <c r="BF6" s="622"/>
      <c r="BG6" s="623">
        <v>4579831</v>
      </c>
      <c r="BH6" s="624"/>
      <c r="BI6" s="624"/>
      <c r="BJ6" s="624"/>
      <c r="BK6" s="624"/>
      <c r="BL6" s="624"/>
      <c r="BM6" s="624"/>
      <c r="BN6" s="625"/>
      <c r="BO6" s="676">
        <v>96.6</v>
      </c>
      <c r="BP6" s="676"/>
      <c r="BQ6" s="676"/>
      <c r="BR6" s="676"/>
      <c r="BS6" s="677">
        <v>48111</v>
      </c>
      <c r="BT6" s="677"/>
      <c r="BU6" s="677"/>
      <c r="BV6" s="677"/>
      <c r="BW6" s="677"/>
      <c r="BX6" s="677"/>
      <c r="BY6" s="677"/>
      <c r="BZ6" s="677"/>
      <c r="CA6" s="677"/>
      <c r="CB6" s="713"/>
      <c r="CD6" s="680" t="s">
        <v>214</v>
      </c>
      <c r="CE6" s="681"/>
      <c r="CF6" s="681"/>
      <c r="CG6" s="681"/>
      <c r="CH6" s="681"/>
      <c r="CI6" s="681"/>
      <c r="CJ6" s="681"/>
      <c r="CK6" s="681"/>
      <c r="CL6" s="681"/>
      <c r="CM6" s="681"/>
      <c r="CN6" s="681"/>
      <c r="CO6" s="681"/>
      <c r="CP6" s="681"/>
      <c r="CQ6" s="682"/>
      <c r="CR6" s="623">
        <v>214720</v>
      </c>
      <c r="CS6" s="624"/>
      <c r="CT6" s="624"/>
      <c r="CU6" s="624"/>
      <c r="CV6" s="624"/>
      <c r="CW6" s="624"/>
      <c r="CX6" s="624"/>
      <c r="CY6" s="625"/>
      <c r="CZ6" s="676">
        <v>0.7</v>
      </c>
      <c r="DA6" s="676"/>
      <c r="DB6" s="676"/>
      <c r="DC6" s="676"/>
      <c r="DD6" s="629" t="s">
        <v>215</v>
      </c>
      <c r="DE6" s="624"/>
      <c r="DF6" s="624"/>
      <c r="DG6" s="624"/>
      <c r="DH6" s="624"/>
      <c r="DI6" s="624"/>
      <c r="DJ6" s="624"/>
      <c r="DK6" s="624"/>
      <c r="DL6" s="624"/>
      <c r="DM6" s="624"/>
      <c r="DN6" s="624"/>
      <c r="DO6" s="624"/>
      <c r="DP6" s="625"/>
      <c r="DQ6" s="629">
        <v>214720</v>
      </c>
      <c r="DR6" s="624"/>
      <c r="DS6" s="624"/>
      <c r="DT6" s="624"/>
      <c r="DU6" s="624"/>
      <c r="DV6" s="624"/>
      <c r="DW6" s="624"/>
      <c r="DX6" s="624"/>
      <c r="DY6" s="624"/>
      <c r="DZ6" s="624"/>
      <c r="EA6" s="624"/>
      <c r="EB6" s="624"/>
      <c r="EC6" s="659"/>
    </row>
    <row r="7" spans="2:143" ht="11.25" customHeight="1" x14ac:dyDescent="0.15">
      <c r="B7" s="620" t="s">
        <v>216</v>
      </c>
      <c r="C7" s="621"/>
      <c r="D7" s="621"/>
      <c r="E7" s="621"/>
      <c r="F7" s="621"/>
      <c r="G7" s="621"/>
      <c r="H7" s="621"/>
      <c r="I7" s="621"/>
      <c r="J7" s="621"/>
      <c r="K7" s="621"/>
      <c r="L7" s="621"/>
      <c r="M7" s="621"/>
      <c r="N7" s="621"/>
      <c r="O7" s="621"/>
      <c r="P7" s="621"/>
      <c r="Q7" s="622"/>
      <c r="R7" s="623">
        <v>6215</v>
      </c>
      <c r="S7" s="624"/>
      <c r="T7" s="624"/>
      <c r="U7" s="624"/>
      <c r="V7" s="624"/>
      <c r="W7" s="624"/>
      <c r="X7" s="624"/>
      <c r="Y7" s="625"/>
      <c r="Z7" s="676">
        <v>0</v>
      </c>
      <c r="AA7" s="676"/>
      <c r="AB7" s="676"/>
      <c r="AC7" s="676"/>
      <c r="AD7" s="677">
        <v>6215</v>
      </c>
      <c r="AE7" s="677"/>
      <c r="AF7" s="677"/>
      <c r="AG7" s="677"/>
      <c r="AH7" s="677"/>
      <c r="AI7" s="677"/>
      <c r="AJ7" s="677"/>
      <c r="AK7" s="677"/>
      <c r="AL7" s="646">
        <v>0</v>
      </c>
      <c r="AM7" s="678"/>
      <c r="AN7" s="678"/>
      <c r="AO7" s="679"/>
      <c r="AP7" s="620" t="s">
        <v>217</v>
      </c>
      <c r="AQ7" s="621"/>
      <c r="AR7" s="621"/>
      <c r="AS7" s="621"/>
      <c r="AT7" s="621"/>
      <c r="AU7" s="621"/>
      <c r="AV7" s="621"/>
      <c r="AW7" s="621"/>
      <c r="AX7" s="621"/>
      <c r="AY7" s="621"/>
      <c r="AZ7" s="621"/>
      <c r="BA7" s="621"/>
      <c r="BB7" s="621"/>
      <c r="BC7" s="621"/>
      <c r="BD7" s="621"/>
      <c r="BE7" s="621"/>
      <c r="BF7" s="622"/>
      <c r="BG7" s="623">
        <v>1941735</v>
      </c>
      <c r="BH7" s="624"/>
      <c r="BI7" s="624"/>
      <c r="BJ7" s="624"/>
      <c r="BK7" s="624"/>
      <c r="BL7" s="624"/>
      <c r="BM7" s="624"/>
      <c r="BN7" s="625"/>
      <c r="BO7" s="676">
        <v>41</v>
      </c>
      <c r="BP7" s="676"/>
      <c r="BQ7" s="676"/>
      <c r="BR7" s="676"/>
      <c r="BS7" s="677">
        <v>48111</v>
      </c>
      <c r="BT7" s="677"/>
      <c r="BU7" s="677"/>
      <c r="BV7" s="677"/>
      <c r="BW7" s="677"/>
      <c r="BX7" s="677"/>
      <c r="BY7" s="677"/>
      <c r="BZ7" s="677"/>
      <c r="CA7" s="677"/>
      <c r="CB7" s="713"/>
      <c r="CD7" s="660" t="s">
        <v>218</v>
      </c>
      <c r="CE7" s="657"/>
      <c r="CF7" s="657"/>
      <c r="CG7" s="657"/>
      <c r="CH7" s="657"/>
      <c r="CI7" s="657"/>
      <c r="CJ7" s="657"/>
      <c r="CK7" s="657"/>
      <c r="CL7" s="657"/>
      <c r="CM7" s="657"/>
      <c r="CN7" s="657"/>
      <c r="CO7" s="657"/>
      <c r="CP7" s="657"/>
      <c r="CQ7" s="658"/>
      <c r="CR7" s="623">
        <v>4516924</v>
      </c>
      <c r="CS7" s="624"/>
      <c r="CT7" s="624"/>
      <c r="CU7" s="624"/>
      <c r="CV7" s="624"/>
      <c r="CW7" s="624"/>
      <c r="CX7" s="624"/>
      <c r="CY7" s="625"/>
      <c r="CZ7" s="676">
        <v>15.2</v>
      </c>
      <c r="DA7" s="676"/>
      <c r="DB7" s="676"/>
      <c r="DC7" s="676"/>
      <c r="DD7" s="629">
        <v>554778</v>
      </c>
      <c r="DE7" s="624"/>
      <c r="DF7" s="624"/>
      <c r="DG7" s="624"/>
      <c r="DH7" s="624"/>
      <c r="DI7" s="624"/>
      <c r="DJ7" s="624"/>
      <c r="DK7" s="624"/>
      <c r="DL7" s="624"/>
      <c r="DM7" s="624"/>
      <c r="DN7" s="624"/>
      <c r="DO7" s="624"/>
      <c r="DP7" s="625"/>
      <c r="DQ7" s="629">
        <v>3312535</v>
      </c>
      <c r="DR7" s="624"/>
      <c r="DS7" s="624"/>
      <c r="DT7" s="624"/>
      <c r="DU7" s="624"/>
      <c r="DV7" s="624"/>
      <c r="DW7" s="624"/>
      <c r="DX7" s="624"/>
      <c r="DY7" s="624"/>
      <c r="DZ7" s="624"/>
      <c r="EA7" s="624"/>
      <c r="EB7" s="624"/>
      <c r="EC7" s="659"/>
    </row>
    <row r="8" spans="2:143" ht="11.25" customHeight="1" x14ac:dyDescent="0.15">
      <c r="B8" s="620" t="s">
        <v>219</v>
      </c>
      <c r="C8" s="621"/>
      <c r="D8" s="621"/>
      <c r="E8" s="621"/>
      <c r="F8" s="621"/>
      <c r="G8" s="621"/>
      <c r="H8" s="621"/>
      <c r="I8" s="621"/>
      <c r="J8" s="621"/>
      <c r="K8" s="621"/>
      <c r="L8" s="621"/>
      <c r="M8" s="621"/>
      <c r="N8" s="621"/>
      <c r="O8" s="621"/>
      <c r="P8" s="621"/>
      <c r="Q8" s="622"/>
      <c r="R8" s="623">
        <v>22476</v>
      </c>
      <c r="S8" s="624"/>
      <c r="T8" s="624"/>
      <c r="U8" s="624"/>
      <c r="V8" s="624"/>
      <c r="W8" s="624"/>
      <c r="X8" s="624"/>
      <c r="Y8" s="625"/>
      <c r="Z8" s="676">
        <v>0.1</v>
      </c>
      <c r="AA8" s="676"/>
      <c r="AB8" s="676"/>
      <c r="AC8" s="676"/>
      <c r="AD8" s="677">
        <v>22476</v>
      </c>
      <c r="AE8" s="677"/>
      <c r="AF8" s="677"/>
      <c r="AG8" s="677"/>
      <c r="AH8" s="677"/>
      <c r="AI8" s="677"/>
      <c r="AJ8" s="677"/>
      <c r="AK8" s="677"/>
      <c r="AL8" s="646">
        <v>0.1</v>
      </c>
      <c r="AM8" s="678"/>
      <c r="AN8" s="678"/>
      <c r="AO8" s="679"/>
      <c r="AP8" s="620" t="s">
        <v>220</v>
      </c>
      <c r="AQ8" s="621"/>
      <c r="AR8" s="621"/>
      <c r="AS8" s="621"/>
      <c r="AT8" s="621"/>
      <c r="AU8" s="621"/>
      <c r="AV8" s="621"/>
      <c r="AW8" s="621"/>
      <c r="AX8" s="621"/>
      <c r="AY8" s="621"/>
      <c r="AZ8" s="621"/>
      <c r="BA8" s="621"/>
      <c r="BB8" s="621"/>
      <c r="BC8" s="621"/>
      <c r="BD8" s="621"/>
      <c r="BE8" s="621"/>
      <c r="BF8" s="622"/>
      <c r="BG8" s="623">
        <v>81879</v>
      </c>
      <c r="BH8" s="624"/>
      <c r="BI8" s="624"/>
      <c r="BJ8" s="624"/>
      <c r="BK8" s="624"/>
      <c r="BL8" s="624"/>
      <c r="BM8" s="624"/>
      <c r="BN8" s="625"/>
      <c r="BO8" s="676">
        <v>1.7</v>
      </c>
      <c r="BP8" s="676"/>
      <c r="BQ8" s="676"/>
      <c r="BR8" s="676"/>
      <c r="BS8" s="629" t="s">
        <v>111</v>
      </c>
      <c r="BT8" s="624"/>
      <c r="BU8" s="624"/>
      <c r="BV8" s="624"/>
      <c r="BW8" s="624"/>
      <c r="BX8" s="624"/>
      <c r="BY8" s="624"/>
      <c r="BZ8" s="624"/>
      <c r="CA8" s="624"/>
      <c r="CB8" s="659"/>
      <c r="CD8" s="660" t="s">
        <v>221</v>
      </c>
      <c r="CE8" s="657"/>
      <c r="CF8" s="657"/>
      <c r="CG8" s="657"/>
      <c r="CH8" s="657"/>
      <c r="CI8" s="657"/>
      <c r="CJ8" s="657"/>
      <c r="CK8" s="657"/>
      <c r="CL8" s="657"/>
      <c r="CM8" s="657"/>
      <c r="CN8" s="657"/>
      <c r="CO8" s="657"/>
      <c r="CP8" s="657"/>
      <c r="CQ8" s="658"/>
      <c r="CR8" s="623">
        <v>10187177</v>
      </c>
      <c r="CS8" s="624"/>
      <c r="CT8" s="624"/>
      <c r="CU8" s="624"/>
      <c r="CV8" s="624"/>
      <c r="CW8" s="624"/>
      <c r="CX8" s="624"/>
      <c r="CY8" s="625"/>
      <c r="CZ8" s="676">
        <v>34.299999999999997</v>
      </c>
      <c r="DA8" s="676"/>
      <c r="DB8" s="676"/>
      <c r="DC8" s="676"/>
      <c r="DD8" s="629">
        <v>153562</v>
      </c>
      <c r="DE8" s="624"/>
      <c r="DF8" s="624"/>
      <c r="DG8" s="624"/>
      <c r="DH8" s="624"/>
      <c r="DI8" s="624"/>
      <c r="DJ8" s="624"/>
      <c r="DK8" s="624"/>
      <c r="DL8" s="624"/>
      <c r="DM8" s="624"/>
      <c r="DN8" s="624"/>
      <c r="DO8" s="624"/>
      <c r="DP8" s="625"/>
      <c r="DQ8" s="629">
        <v>5474120</v>
      </c>
      <c r="DR8" s="624"/>
      <c r="DS8" s="624"/>
      <c r="DT8" s="624"/>
      <c r="DU8" s="624"/>
      <c r="DV8" s="624"/>
      <c r="DW8" s="624"/>
      <c r="DX8" s="624"/>
      <c r="DY8" s="624"/>
      <c r="DZ8" s="624"/>
      <c r="EA8" s="624"/>
      <c r="EB8" s="624"/>
      <c r="EC8" s="659"/>
    </row>
    <row r="9" spans="2:143" ht="11.25" customHeight="1" x14ac:dyDescent="0.15">
      <c r="B9" s="620" t="s">
        <v>222</v>
      </c>
      <c r="C9" s="621"/>
      <c r="D9" s="621"/>
      <c r="E9" s="621"/>
      <c r="F9" s="621"/>
      <c r="G9" s="621"/>
      <c r="H9" s="621"/>
      <c r="I9" s="621"/>
      <c r="J9" s="621"/>
      <c r="K9" s="621"/>
      <c r="L9" s="621"/>
      <c r="M9" s="621"/>
      <c r="N9" s="621"/>
      <c r="O9" s="621"/>
      <c r="P9" s="621"/>
      <c r="Q9" s="622"/>
      <c r="R9" s="623">
        <v>19111</v>
      </c>
      <c r="S9" s="624"/>
      <c r="T9" s="624"/>
      <c r="U9" s="624"/>
      <c r="V9" s="624"/>
      <c r="W9" s="624"/>
      <c r="X9" s="624"/>
      <c r="Y9" s="625"/>
      <c r="Z9" s="676">
        <v>0.1</v>
      </c>
      <c r="AA9" s="676"/>
      <c r="AB9" s="676"/>
      <c r="AC9" s="676"/>
      <c r="AD9" s="677">
        <v>19111</v>
      </c>
      <c r="AE9" s="677"/>
      <c r="AF9" s="677"/>
      <c r="AG9" s="677"/>
      <c r="AH9" s="677"/>
      <c r="AI9" s="677"/>
      <c r="AJ9" s="677"/>
      <c r="AK9" s="677"/>
      <c r="AL9" s="646">
        <v>0.1</v>
      </c>
      <c r="AM9" s="678"/>
      <c r="AN9" s="678"/>
      <c r="AO9" s="679"/>
      <c r="AP9" s="620" t="s">
        <v>223</v>
      </c>
      <c r="AQ9" s="621"/>
      <c r="AR9" s="621"/>
      <c r="AS9" s="621"/>
      <c r="AT9" s="621"/>
      <c r="AU9" s="621"/>
      <c r="AV9" s="621"/>
      <c r="AW9" s="621"/>
      <c r="AX9" s="621"/>
      <c r="AY9" s="621"/>
      <c r="AZ9" s="621"/>
      <c r="BA9" s="621"/>
      <c r="BB9" s="621"/>
      <c r="BC9" s="621"/>
      <c r="BD9" s="621"/>
      <c r="BE9" s="621"/>
      <c r="BF9" s="622"/>
      <c r="BG9" s="623">
        <v>1584035</v>
      </c>
      <c r="BH9" s="624"/>
      <c r="BI9" s="624"/>
      <c r="BJ9" s="624"/>
      <c r="BK9" s="624"/>
      <c r="BL9" s="624"/>
      <c r="BM9" s="624"/>
      <c r="BN9" s="625"/>
      <c r="BO9" s="676">
        <v>33.4</v>
      </c>
      <c r="BP9" s="676"/>
      <c r="BQ9" s="676"/>
      <c r="BR9" s="676"/>
      <c r="BS9" s="629" t="s">
        <v>111</v>
      </c>
      <c r="BT9" s="624"/>
      <c r="BU9" s="624"/>
      <c r="BV9" s="624"/>
      <c r="BW9" s="624"/>
      <c r="BX9" s="624"/>
      <c r="BY9" s="624"/>
      <c r="BZ9" s="624"/>
      <c r="CA9" s="624"/>
      <c r="CB9" s="659"/>
      <c r="CD9" s="660" t="s">
        <v>224</v>
      </c>
      <c r="CE9" s="657"/>
      <c r="CF9" s="657"/>
      <c r="CG9" s="657"/>
      <c r="CH9" s="657"/>
      <c r="CI9" s="657"/>
      <c r="CJ9" s="657"/>
      <c r="CK9" s="657"/>
      <c r="CL9" s="657"/>
      <c r="CM9" s="657"/>
      <c r="CN9" s="657"/>
      <c r="CO9" s="657"/>
      <c r="CP9" s="657"/>
      <c r="CQ9" s="658"/>
      <c r="CR9" s="623">
        <v>2013298</v>
      </c>
      <c r="CS9" s="624"/>
      <c r="CT9" s="624"/>
      <c r="CU9" s="624"/>
      <c r="CV9" s="624"/>
      <c r="CW9" s="624"/>
      <c r="CX9" s="624"/>
      <c r="CY9" s="625"/>
      <c r="CZ9" s="676">
        <v>6.8</v>
      </c>
      <c r="DA9" s="676"/>
      <c r="DB9" s="676"/>
      <c r="DC9" s="676"/>
      <c r="DD9" s="629">
        <v>101650</v>
      </c>
      <c r="DE9" s="624"/>
      <c r="DF9" s="624"/>
      <c r="DG9" s="624"/>
      <c r="DH9" s="624"/>
      <c r="DI9" s="624"/>
      <c r="DJ9" s="624"/>
      <c r="DK9" s="624"/>
      <c r="DL9" s="624"/>
      <c r="DM9" s="624"/>
      <c r="DN9" s="624"/>
      <c r="DO9" s="624"/>
      <c r="DP9" s="625"/>
      <c r="DQ9" s="629">
        <v>1884516</v>
      </c>
      <c r="DR9" s="624"/>
      <c r="DS9" s="624"/>
      <c r="DT9" s="624"/>
      <c r="DU9" s="624"/>
      <c r="DV9" s="624"/>
      <c r="DW9" s="624"/>
      <c r="DX9" s="624"/>
      <c r="DY9" s="624"/>
      <c r="DZ9" s="624"/>
      <c r="EA9" s="624"/>
      <c r="EB9" s="624"/>
      <c r="EC9" s="659"/>
    </row>
    <row r="10" spans="2:143" ht="11.25" customHeight="1" x14ac:dyDescent="0.15">
      <c r="B10" s="620" t="s">
        <v>225</v>
      </c>
      <c r="C10" s="621"/>
      <c r="D10" s="621"/>
      <c r="E10" s="621"/>
      <c r="F10" s="621"/>
      <c r="G10" s="621"/>
      <c r="H10" s="621"/>
      <c r="I10" s="621"/>
      <c r="J10" s="621"/>
      <c r="K10" s="621"/>
      <c r="L10" s="621"/>
      <c r="M10" s="621"/>
      <c r="N10" s="621"/>
      <c r="O10" s="621"/>
      <c r="P10" s="621"/>
      <c r="Q10" s="622"/>
      <c r="R10" s="623">
        <v>1019171</v>
      </c>
      <c r="S10" s="624"/>
      <c r="T10" s="624"/>
      <c r="U10" s="624"/>
      <c r="V10" s="624"/>
      <c r="W10" s="624"/>
      <c r="X10" s="624"/>
      <c r="Y10" s="625"/>
      <c r="Z10" s="676">
        <v>3.2</v>
      </c>
      <c r="AA10" s="676"/>
      <c r="AB10" s="676"/>
      <c r="AC10" s="676"/>
      <c r="AD10" s="677">
        <v>1019171</v>
      </c>
      <c r="AE10" s="677"/>
      <c r="AF10" s="677"/>
      <c r="AG10" s="677"/>
      <c r="AH10" s="677"/>
      <c r="AI10" s="677"/>
      <c r="AJ10" s="677"/>
      <c r="AK10" s="677"/>
      <c r="AL10" s="646">
        <v>5.9</v>
      </c>
      <c r="AM10" s="678"/>
      <c r="AN10" s="678"/>
      <c r="AO10" s="679"/>
      <c r="AP10" s="620" t="s">
        <v>226</v>
      </c>
      <c r="AQ10" s="621"/>
      <c r="AR10" s="621"/>
      <c r="AS10" s="621"/>
      <c r="AT10" s="621"/>
      <c r="AU10" s="621"/>
      <c r="AV10" s="621"/>
      <c r="AW10" s="621"/>
      <c r="AX10" s="621"/>
      <c r="AY10" s="621"/>
      <c r="AZ10" s="621"/>
      <c r="BA10" s="621"/>
      <c r="BB10" s="621"/>
      <c r="BC10" s="621"/>
      <c r="BD10" s="621"/>
      <c r="BE10" s="621"/>
      <c r="BF10" s="622"/>
      <c r="BG10" s="623">
        <v>128486</v>
      </c>
      <c r="BH10" s="624"/>
      <c r="BI10" s="624"/>
      <c r="BJ10" s="624"/>
      <c r="BK10" s="624"/>
      <c r="BL10" s="624"/>
      <c r="BM10" s="624"/>
      <c r="BN10" s="625"/>
      <c r="BO10" s="676">
        <v>2.7</v>
      </c>
      <c r="BP10" s="676"/>
      <c r="BQ10" s="676"/>
      <c r="BR10" s="676"/>
      <c r="BS10" s="629">
        <v>22114</v>
      </c>
      <c r="BT10" s="624"/>
      <c r="BU10" s="624"/>
      <c r="BV10" s="624"/>
      <c r="BW10" s="624"/>
      <c r="BX10" s="624"/>
      <c r="BY10" s="624"/>
      <c r="BZ10" s="624"/>
      <c r="CA10" s="624"/>
      <c r="CB10" s="659"/>
      <c r="CD10" s="660" t="s">
        <v>227</v>
      </c>
      <c r="CE10" s="657"/>
      <c r="CF10" s="657"/>
      <c r="CG10" s="657"/>
      <c r="CH10" s="657"/>
      <c r="CI10" s="657"/>
      <c r="CJ10" s="657"/>
      <c r="CK10" s="657"/>
      <c r="CL10" s="657"/>
      <c r="CM10" s="657"/>
      <c r="CN10" s="657"/>
      <c r="CO10" s="657"/>
      <c r="CP10" s="657"/>
      <c r="CQ10" s="658"/>
      <c r="CR10" s="623">
        <v>1454</v>
      </c>
      <c r="CS10" s="624"/>
      <c r="CT10" s="624"/>
      <c r="CU10" s="624"/>
      <c r="CV10" s="624"/>
      <c r="CW10" s="624"/>
      <c r="CX10" s="624"/>
      <c r="CY10" s="625"/>
      <c r="CZ10" s="676">
        <v>0</v>
      </c>
      <c r="DA10" s="676"/>
      <c r="DB10" s="676"/>
      <c r="DC10" s="676"/>
      <c r="DD10" s="629" t="s">
        <v>111</v>
      </c>
      <c r="DE10" s="624"/>
      <c r="DF10" s="624"/>
      <c r="DG10" s="624"/>
      <c r="DH10" s="624"/>
      <c r="DI10" s="624"/>
      <c r="DJ10" s="624"/>
      <c r="DK10" s="624"/>
      <c r="DL10" s="624"/>
      <c r="DM10" s="624"/>
      <c r="DN10" s="624"/>
      <c r="DO10" s="624"/>
      <c r="DP10" s="625"/>
      <c r="DQ10" s="629" t="s">
        <v>111</v>
      </c>
      <c r="DR10" s="624"/>
      <c r="DS10" s="624"/>
      <c r="DT10" s="624"/>
      <c r="DU10" s="624"/>
      <c r="DV10" s="624"/>
      <c r="DW10" s="624"/>
      <c r="DX10" s="624"/>
      <c r="DY10" s="624"/>
      <c r="DZ10" s="624"/>
      <c r="EA10" s="624"/>
      <c r="EB10" s="624"/>
      <c r="EC10" s="659"/>
    </row>
    <row r="11" spans="2:143" ht="11.25" customHeight="1" x14ac:dyDescent="0.15">
      <c r="B11" s="620" t="s">
        <v>228</v>
      </c>
      <c r="C11" s="621"/>
      <c r="D11" s="621"/>
      <c r="E11" s="621"/>
      <c r="F11" s="621"/>
      <c r="G11" s="621"/>
      <c r="H11" s="621"/>
      <c r="I11" s="621"/>
      <c r="J11" s="621"/>
      <c r="K11" s="621"/>
      <c r="L11" s="621"/>
      <c r="M11" s="621"/>
      <c r="N11" s="621"/>
      <c r="O11" s="621"/>
      <c r="P11" s="621"/>
      <c r="Q11" s="622"/>
      <c r="R11" s="623">
        <v>20526</v>
      </c>
      <c r="S11" s="624"/>
      <c r="T11" s="624"/>
      <c r="U11" s="624"/>
      <c r="V11" s="624"/>
      <c r="W11" s="624"/>
      <c r="X11" s="624"/>
      <c r="Y11" s="625"/>
      <c r="Z11" s="676">
        <v>0.1</v>
      </c>
      <c r="AA11" s="676"/>
      <c r="AB11" s="676"/>
      <c r="AC11" s="676"/>
      <c r="AD11" s="677">
        <v>20526</v>
      </c>
      <c r="AE11" s="677"/>
      <c r="AF11" s="677"/>
      <c r="AG11" s="677"/>
      <c r="AH11" s="677"/>
      <c r="AI11" s="677"/>
      <c r="AJ11" s="677"/>
      <c r="AK11" s="677"/>
      <c r="AL11" s="646">
        <v>0.1</v>
      </c>
      <c r="AM11" s="678"/>
      <c r="AN11" s="678"/>
      <c r="AO11" s="679"/>
      <c r="AP11" s="620" t="s">
        <v>229</v>
      </c>
      <c r="AQ11" s="621"/>
      <c r="AR11" s="621"/>
      <c r="AS11" s="621"/>
      <c r="AT11" s="621"/>
      <c r="AU11" s="621"/>
      <c r="AV11" s="621"/>
      <c r="AW11" s="621"/>
      <c r="AX11" s="621"/>
      <c r="AY11" s="621"/>
      <c r="AZ11" s="621"/>
      <c r="BA11" s="621"/>
      <c r="BB11" s="621"/>
      <c r="BC11" s="621"/>
      <c r="BD11" s="621"/>
      <c r="BE11" s="621"/>
      <c r="BF11" s="622"/>
      <c r="BG11" s="623">
        <v>147335</v>
      </c>
      <c r="BH11" s="624"/>
      <c r="BI11" s="624"/>
      <c r="BJ11" s="624"/>
      <c r="BK11" s="624"/>
      <c r="BL11" s="624"/>
      <c r="BM11" s="624"/>
      <c r="BN11" s="625"/>
      <c r="BO11" s="676">
        <v>3.1</v>
      </c>
      <c r="BP11" s="676"/>
      <c r="BQ11" s="676"/>
      <c r="BR11" s="676"/>
      <c r="BS11" s="629">
        <v>25997</v>
      </c>
      <c r="BT11" s="624"/>
      <c r="BU11" s="624"/>
      <c r="BV11" s="624"/>
      <c r="BW11" s="624"/>
      <c r="BX11" s="624"/>
      <c r="BY11" s="624"/>
      <c r="BZ11" s="624"/>
      <c r="CA11" s="624"/>
      <c r="CB11" s="659"/>
      <c r="CD11" s="660" t="s">
        <v>230</v>
      </c>
      <c r="CE11" s="657"/>
      <c r="CF11" s="657"/>
      <c r="CG11" s="657"/>
      <c r="CH11" s="657"/>
      <c r="CI11" s="657"/>
      <c r="CJ11" s="657"/>
      <c r="CK11" s="657"/>
      <c r="CL11" s="657"/>
      <c r="CM11" s="657"/>
      <c r="CN11" s="657"/>
      <c r="CO11" s="657"/>
      <c r="CP11" s="657"/>
      <c r="CQ11" s="658"/>
      <c r="CR11" s="623">
        <v>2516240</v>
      </c>
      <c r="CS11" s="624"/>
      <c r="CT11" s="624"/>
      <c r="CU11" s="624"/>
      <c r="CV11" s="624"/>
      <c r="CW11" s="624"/>
      <c r="CX11" s="624"/>
      <c r="CY11" s="625"/>
      <c r="CZ11" s="676">
        <v>8.5</v>
      </c>
      <c r="DA11" s="676"/>
      <c r="DB11" s="676"/>
      <c r="DC11" s="676"/>
      <c r="DD11" s="629">
        <v>414020</v>
      </c>
      <c r="DE11" s="624"/>
      <c r="DF11" s="624"/>
      <c r="DG11" s="624"/>
      <c r="DH11" s="624"/>
      <c r="DI11" s="624"/>
      <c r="DJ11" s="624"/>
      <c r="DK11" s="624"/>
      <c r="DL11" s="624"/>
      <c r="DM11" s="624"/>
      <c r="DN11" s="624"/>
      <c r="DO11" s="624"/>
      <c r="DP11" s="625"/>
      <c r="DQ11" s="629">
        <v>1670635</v>
      </c>
      <c r="DR11" s="624"/>
      <c r="DS11" s="624"/>
      <c r="DT11" s="624"/>
      <c r="DU11" s="624"/>
      <c r="DV11" s="624"/>
      <c r="DW11" s="624"/>
      <c r="DX11" s="624"/>
      <c r="DY11" s="624"/>
      <c r="DZ11" s="624"/>
      <c r="EA11" s="624"/>
      <c r="EB11" s="624"/>
      <c r="EC11" s="659"/>
    </row>
    <row r="12" spans="2:143" ht="11.25" customHeight="1" x14ac:dyDescent="0.15">
      <c r="B12" s="620" t="s">
        <v>231</v>
      </c>
      <c r="C12" s="621"/>
      <c r="D12" s="621"/>
      <c r="E12" s="621"/>
      <c r="F12" s="621"/>
      <c r="G12" s="621"/>
      <c r="H12" s="621"/>
      <c r="I12" s="621"/>
      <c r="J12" s="621"/>
      <c r="K12" s="621"/>
      <c r="L12" s="621"/>
      <c r="M12" s="621"/>
      <c r="N12" s="621"/>
      <c r="O12" s="621"/>
      <c r="P12" s="621"/>
      <c r="Q12" s="622"/>
      <c r="R12" s="623" t="s">
        <v>111</v>
      </c>
      <c r="S12" s="624"/>
      <c r="T12" s="624"/>
      <c r="U12" s="624"/>
      <c r="V12" s="624"/>
      <c r="W12" s="624"/>
      <c r="X12" s="624"/>
      <c r="Y12" s="625"/>
      <c r="Z12" s="676" t="s">
        <v>111</v>
      </c>
      <c r="AA12" s="676"/>
      <c r="AB12" s="676"/>
      <c r="AC12" s="676"/>
      <c r="AD12" s="677" t="s">
        <v>111</v>
      </c>
      <c r="AE12" s="677"/>
      <c r="AF12" s="677"/>
      <c r="AG12" s="677"/>
      <c r="AH12" s="677"/>
      <c r="AI12" s="677"/>
      <c r="AJ12" s="677"/>
      <c r="AK12" s="677"/>
      <c r="AL12" s="646" t="s">
        <v>111</v>
      </c>
      <c r="AM12" s="678"/>
      <c r="AN12" s="678"/>
      <c r="AO12" s="679"/>
      <c r="AP12" s="620" t="s">
        <v>232</v>
      </c>
      <c r="AQ12" s="621"/>
      <c r="AR12" s="621"/>
      <c r="AS12" s="621"/>
      <c r="AT12" s="621"/>
      <c r="AU12" s="621"/>
      <c r="AV12" s="621"/>
      <c r="AW12" s="621"/>
      <c r="AX12" s="621"/>
      <c r="AY12" s="621"/>
      <c r="AZ12" s="621"/>
      <c r="BA12" s="621"/>
      <c r="BB12" s="621"/>
      <c r="BC12" s="621"/>
      <c r="BD12" s="621"/>
      <c r="BE12" s="621"/>
      <c r="BF12" s="622"/>
      <c r="BG12" s="623">
        <v>2086647</v>
      </c>
      <c r="BH12" s="624"/>
      <c r="BI12" s="624"/>
      <c r="BJ12" s="624"/>
      <c r="BK12" s="624"/>
      <c r="BL12" s="624"/>
      <c r="BM12" s="624"/>
      <c r="BN12" s="625"/>
      <c r="BO12" s="676">
        <v>44</v>
      </c>
      <c r="BP12" s="676"/>
      <c r="BQ12" s="676"/>
      <c r="BR12" s="676"/>
      <c r="BS12" s="629" t="s">
        <v>111</v>
      </c>
      <c r="BT12" s="624"/>
      <c r="BU12" s="624"/>
      <c r="BV12" s="624"/>
      <c r="BW12" s="624"/>
      <c r="BX12" s="624"/>
      <c r="BY12" s="624"/>
      <c r="BZ12" s="624"/>
      <c r="CA12" s="624"/>
      <c r="CB12" s="659"/>
      <c r="CD12" s="660" t="s">
        <v>233</v>
      </c>
      <c r="CE12" s="657"/>
      <c r="CF12" s="657"/>
      <c r="CG12" s="657"/>
      <c r="CH12" s="657"/>
      <c r="CI12" s="657"/>
      <c r="CJ12" s="657"/>
      <c r="CK12" s="657"/>
      <c r="CL12" s="657"/>
      <c r="CM12" s="657"/>
      <c r="CN12" s="657"/>
      <c r="CO12" s="657"/>
      <c r="CP12" s="657"/>
      <c r="CQ12" s="658"/>
      <c r="CR12" s="623">
        <v>524275</v>
      </c>
      <c r="CS12" s="624"/>
      <c r="CT12" s="624"/>
      <c r="CU12" s="624"/>
      <c r="CV12" s="624"/>
      <c r="CW12" s="624"/>
      <c r="CX12" s="624"/>
      <c r="CY12" s="625"/>
      <c r="CZ12" s="676">
        <v>1.8</v>
      </c>
      <c r="DA12" s="676"/>
      <c r="DB12" s="676"/>
      <c r="DC12" s="676"/>
      <c r="DD12" s="629">
        <v>115633</v>
      </c>
      <c r="DE12" s="624"/>
      <c r="DF12" s="624"/>
      <c r="DG12" s="624"/>
      <c r="DH12" s="624"/>
      <c r="DI12" s="624"/>
      <c r="DJ12" s="624"/>
      <c r="DK12" s="624"/>
      <c r="DL12" s="624"/>
      <c r="DM12" s="624"/>
      <c r="DN12" s="624"/>
      <c r="DO12" s="624"/>
      <c r="DP12" s="625"/>
      <c r="DQ12" s="629">
        <v>341504</v>
      </c>
      <c r="DR12" s="624"/>
      <c r="DS12" s="624"/>
      <c r="DT12" s="624"/>
      <c r="DU12" s="624"/>
      <c r="DV12" s="624"/>
      <c r="DW12" s="624"/>
      <c r="DX12" s="624"/>
      <c r="DY12" s="624"/>
      <c r="DZ12" s="624"/>
      <c r="EA12" s="624"/>
      <c r="EB12" s="624"/>
      <c r="EC12" s="659"/>
    </row>
    <row r="13" spans="2:143" ht="11.25" customHeight="1" x14ac:dyDescent="0.15">
      <c r="B13" s="620" t="s">
        <v>234</v>
      </c>
      <c r="C13" s="621"/>
      <c r="D13" s="621"/>
      <c r="E13" s="621"/>
      <c r="F13" s="621"/>
      <c r="G13" s="621"/>
      <c r="H13" s="621"/>
      <c r="I13" s="621"/>
      <c r="J13" s="621"/>
      <c r="K13" s="621"/>
      <c r="L13" s="621"/>
      <c r="M13" s="621"/>
      <c r="N13" s="621"/>
      <c r="O13" s="621"/>
      <c r="P13" s="621"/>
      <c r="Q13" s="622"/>
      <c r="R13" s="623">
        <v>44222</v>
      </c>
      <c r="S13" s="624"/>
      <c r="T13" s="624"/>
      <c r="U13" s="624"/>
      <c r="V13" s="624"/>
      <c r="W13" s="624"/>
      <c r="X13" s="624"/>
      <c r="Y13" s="625"/>
      <c r="Z13" s="676">
        <v>0.1</v>
      </c>
      <c r="AA13" s="676"/>
      <c r="AB13" s="676"/>
      <c r="AC13" s="676"/>
      <c r="AD13" s="677">
        <v>44222</v>
      </c>
      <c r="AE13" s="677"/>
      <c r="AF13" s="677"/>
      <c r="AG13" s="677"/>
      <c r="AH13" s="677"/>
      <c r="AI13" s="677"/>
      <c r="AJ13" s="677"/>
      <c r="AK13" s="677"/>
      <c r="AL13" s="646">
        <v>0.3</v>
      </c>
      <c r="AM13" s="678"/>
      <c r="AN13" s="678"/>
      <c r="AO13" s="679"/>
      <c r="AP13" s="620" t="s">
        <v>235</v>
      </c>
      <c r="AQ13" s="621"/>
      <c r="AR13" s="621"/>
      <c r="AS13" s="621"/>
      <c r="AT13" s="621"/>
      <c r="AU13" s="621"/>
      <c r="AV13" s="621"/>
      <c r="AW13" s="621"/>
      <c r="AX13" s="621"/>
      <c r="AY13" s="621"/>
      <c r="AZ13" s="621"/>
      <c r="BA13" s="621"/>
      <c r="BB13" s="621"/>
      <c r="BC13" s="621"/>
      <c r="BD13" s="621"/>
      <c r="BE13" s="621"/>
      <c r="BF13" s="622"/>
      <c r="BG13" s="623">
        <v>2078443</v>
      </c>
      <c r="BH13" s="624"/>
      <c r="BI13" s="624"/>
      <c r="BJ13" s="624"/>
      <c r="BK13" s="624"/>
      <c r="BL13" s="624"/>
      <c r="BM13" s="624"/>
      <c r="BN13" s="625"/>
      <c r="BO13" s="676">
        <v>43.8</v>
      </c>
      <c r="BP13" s="676"/>
      <c r="BQ13" s="676"/>
      <c r="BR13" s="676"/>
      <c r="BS13" s="629" t="s">
        <v>111</v>
      </c>
      <c r="BT13" s="624"/>
      <c r="BU13" s="624"/>
      <c r="BV13" s="624"/>
      <c r="BW13" s="624"/>
      <c r="BX13" s="624"/>
      <c r="BY13" s="624"/>
      <c r="BZ13" s="624"/>
      <c r="CA13" s="624"/>
      <c r="CB13" s="659"/>
      <c r="CD13" s="660" t="s">
        <v>236</v>
      </c>
      <c r="CE13" s="657"/>
      <c r="CF13" s="657"/>
      <c r="CG13" s="657"/>
      <c r="CH13" s="657"/>
      <c r="CI13" s="657"/>
      <c r="CJ13" s="657"/>
      <c r="CK13" s="657"/>
      <c r="CL13" s="657"/>
      <c r="CM13" s="657"/>
      <c r="CN13" s="657"/>
      <c r="CO13" s="657"/>
      <c r="CP13" s="657"/>
      <c r="CQ13" s="658"/>
      <c r="CR13" s="623">
        <v>1679799</v>
      </c>
      <c r="CS13" s="624"/>
      <c r="CT13" s="624"/>
      <c r="CU13" s="624"/>
      <c r="CV13" s="624"/>
      <c r="CW13" s="624"/>
      <c r="CX13" s="624"/>
      <c r="CY13" s="625"/>
      <c r="CZ13" s="676">
        <v>5.7</v>
      </c>
      <c r="DA13" s="676"/>
      <c r="DB13" s="676"/>
      <c r="DC13" s="676"/>
      <c r="DD13" s="629">
        <v>888293</v>
      </c>
      <c r="DE13" s="624"/>
      <c r="DF13" s="624"/>
      <c r="DG13" s="624"/>
      <c r="DH13" s="624"/>
      <c r="DI13" s="624"/>
      <c r="DJ13" s="624"/>
      <c r="DK13" s="624"/>
      <c r="DL13" s="624"/>
      <c r="DM13" s="624"/>
      <c r="DN13" s="624"/>
      <c r="DO13" s="624"/>
      <c r="DP13" s="625"/>
      <c r="DQ13" s="629">
        <v>1033051</v>
      </c>
      <c r="DR13" s="624"/>
      <c r="DS13" s="624"/>
      <c r="DT13" s="624"/>
      <c r="DU13" s="624"/>
      <c r="DV13" s="624"/>
      <c r="DW13" s="624"/>
      <c r="DX13" s="624"/>
      <c r="DY13" s="624"/>
      <c r="DZ13" s="624"/>
      <c r="EA13" s="624"/>
      <c r="EB13" s="624"/>
      <c r="EC13" s="659"/>
    </row>
    <row r="14" spans="2:143" ht="11.25" customHeight="1" x14ac:dyDescent="0.15">
      <c r="B14" s="620" t="s">
        <v>237</v>
      </c>
      <c r="C14" s="621"/>
      <c r="D14" s="621"/>
      <c r="E14" s="621"/>
      <c r="F14" s="621"/>
      <c r="G14" s="621"/>
      <c r="H14" s="621"/>
      <c r="I14" s="621"/>
      <c r="J14" s="621"/>
      <c r="K14" s="621"/>
      <c r="L14" s="621"/>
      <c r="M14" s="621"/>
      <c r="N14" s="621"/>
      <c r="O14" s="621"/>
      <c r="P14" s="621"/>
      <c r="Q14" s="622"/>
      <c r="R14" s="623" t="s">
        <v>111</v>
      </c>
      <c r="S14" s="624"/>
      <c r="T14" s="624"/>
      <c r="U14" s="624"/>
      <c r="V14" s="624"/>
      <c r="W14" s="624"/>
      <c r="X14" s="624"/>
      <c r="Y14" s="625"/>
      <c r="Z14" s="676" t="s">
        <v>111</v>
      </c>
      <c r="AA14" s="676"/>
      <c r="AB14" s="676"/>
      <c r="AC14" s="676"/>
      <c r="AD14" s="677" t="s">
        <v>111</v>
      </c>
      <c r="AE14" s="677"/>
      <c r="AF14" s="677"/>
      <c r="AG14" s="677"/>
      <c r="AH14" s="677"/>
      <c r="AI14" s="677"/>
      <c r="AJ14" s="677"/>
      <c r="AK14" s="677"/>
      <c r="AL14" s="646" t="s">
        <v>111</v>
      </c>
      <c r="AM14" s="678"/>
      <c r="AN14" s="678"/>
      <c r="AO14" s="679"/>
      <c r="AP14" s="620" t="s">
        <v>238</v>
      </c>
      <c r="AQ14" s="621"/>
      <c r="AR14" s="621"/>
      <c r="AS14" s="621"/>
      <c r="AT14" s="621"/>
      <c r="AU14" s="621"/>
      <c r="AV14" s="621"/>
      <c r="AW14" s="621"/>
      <c r="AX14" s="621"/>
      <c r="AY14" s="621"/>
      <c r="AZ14" s="621"/>
      <c r="BA14" s="621"/>
      <c r="BB14" s="621"/>
      <c r="BC14" s="621"/>
      <c r="BD14" s="621"/>
      <c r="BE14" s="621"/>
      <c r="BF14" s="622"/>
      <c r="BG14" s="623">
        <v>169888</v>
      </c>
      <c r="BH14" s="624"/>
      <c r="BI14" s="624"/>
      <c r="BJ14" s="624"/>
      <c r="BK14" s="624"/>
      <c r="BL14" s="624"/>
      <c r="BM14" s="624"/>
      <c r="BN14" s="625"/>
      <c r="BO14" s="676">
        <v>3.6</v>
      </c>
      <c r="BP14" s="676"/>
      <c r="BQ14" s="676"/>
      <c r="BR14" s="676"/>
      <c r="BS14" s="629" t="s">
        <v>111</v>
      </c>
      <c r="BT14" s="624"/>
      <c r="BU14" s="624"/>
      <c r="BV14" s="624"/>
      <c r="BW14" s="624"/>
      <c r="BX14" s="624"/>
      <c r="BY14" s="624"/>
      <c r="BZ14" s="624"/>
      <c r="CA14" s="624"/>
      <c r="CB14" s="659"/>
      <c r="CD14" s="660" t="s">
        <v>239</v>
      </c>
      <c r="CE14" s="657"/>
      <c r="CF14" s="657"/>
      <c r="CG14" s="657"/>
      <c r="CH14" s="657"/>
      <c r="CI14" s="657"/>
      <c r="CJ14" s="657"/>
      <c r="CK14" s="657"/>
      <c r="CL14" s="657"/>
      <c r="CM14" s="657"/>
      <c r="CN14" s="657"/>
      <c r="CO14" s="657"/>
      <c r="CP14" s="657"/>
      <c r="CQ14" s="658"/>
      <c r="CR14" s="623">
        <v>1504564</v>
      </c>
      <c r="CS14" s="624"/>
      <c r="CT14" s="624"/>
      <c r="CU14" s="624"/>
      <c r="CV14" s="624"/>
      <c r="CW14" s="624"/>
      <c r="CX14" s="624"/>
      <c r="CY14" s="625"/>
      <c r="CZ14" s="676">
        <v>5.0999999999999996</v>
      </c>
      <c r="DA14" s="676"/>
      <c r="DB14" s="676"/>
      <c r="DC14" s="676"/>
      <c r="DD14" s="629">
        <v>652152</v>
      </c>
      <c r="DE14" s="624"/>
      <c r="DF14" s="624"/>
      <c r="DG14" s="624"/>
      <c r="DH14" s="624"/>
      <c r="DI14" s="624"/>
      <c r="DJ14" s="624"/>
      <c r="DK14" s="624"/>
      <c r="DL14" s="624"/>
      <c r="DM14" s="624"/>
      <c r="DN14" s="624"/>
      <c r="DO14" s="624"/>
      <c r="DP14" s="625"/>
      <c r="DQ14" s="629">
        <v>790552</v>
      </c>
      <c r="DR14" s="624"/>
      <c r="DS14" s="624"/>
      <c r="DT14" s="624"/>
      <c r="DU14" s="624"/>
      <c r="DV14" s="624"/>
      <c r="DW14" s="624"/>
      <c r="DX14" s="624"/>
      <c r="DY14" s="624"/>
      <c r="DZ14" s="624"/>
      <c r="EA14" s="624"/>
      <c r="EB14" s="624"/>
      <c r="EC14" s="659"/>
    </row>
    <row r="15" spans="2:143" ht="11.25" customHeight="1" x14ac:dyDescent="0.15">
      <c r="B15" s="620" t="s">
        <v>240</v>
      </c>
      <c r="C15" s="621"/>
      <c r="D15" s="621"/>
      <c r="E15" s="621"/>
      <c r="F15" s="621"/>
      <c r="G15" s="621"/>
      <c r="H15" s="621"/>
      <c r="I15" s="621"/>
      <c r="J15" s="621"/>
      <c r="K15" s="621"/>
      <c r="L15" s="621"/>
      <c r="M15" s="621"/>
      <c r="N15" s="621"/>
      <c r="O15" s="621"/>
      <c r="P15" s="621"/>
      <c r="Q15" s="622"/>
      <c r="R15" s="623">
        <v>16085</v>
      </c>
      <c r="S15" s="624"/>
      <c r="T15" s="624"/>
      <c r="U15" s="624"/>
      <c r="V15" s="624"/>
      <c r="W15" s="624"/>
      <c r="X15" s="624"/>
      <c r="Y15" s="625"/>
      <c r="Z15" s="676">
        <v>0.1</v>
      </c>
      <c r="AA15" s="676"/>
      <c r="AB15" s="676"/>
      <c r="AC15" s="676"/>
      <c r="AD15" s="677">
        <v>16085</v>
      </c>
      <c r="AE15" s="677"/>
      <c r="AF15" s="677"/>
      <c r="AG15" s="677"/>
      <c r="AH15" s="677"/>
      <c r="AI15" s="677"/>
      <c r="AJ15" s="677"/>
      <c r="AK15" s="677"/>
      <c r="AL15" s="646">
        <v>0.1</v>
      </c>
      <c r="AM15" s="678"/>
      <c r="AN15" s="678"/>
      <c r="AO15" s="679"/>
      <c r="AP15" s="620" t="s">
        <v>241</v>
      </c>
      <c r="AQ15" s="621"/>
      <c r="AR15" s="621"/>
      <c r="AS15" s="621"/>
      <c r="AT15" s="621"/>
      <c r="AU15" s="621"/>
      <c r="AV15" s="621"/>
      <c r="AW15" s="621"/>
      <c r="AX15" s="621"/>
      <c r="AY15" s="621"/>
      <c r="AZ15" s="621"/>
      <c r="BA15" s="621"/>
      <c r="BB15" s="621"/>
      <c r="BC15" s="621"/>
      <c r="BD15" s="621"/>
      <c r="BE15" s="621"/>
      <c r="BF15" s="622"/>
      <c r="BG15" s="623">
        <v>381561</v>
      </c>
      <c r="BH15" s="624"/>
      <c r="BI15" s="624"/>
      <c r="BJ15" s="624"/>
      <c r="BK15" s="624"/>
      <c r="BL15" s="624"/>
      <c r="BM15" s="624"/>
      <c r="BN15" s="625"/>
      <c r="BO15" s="676">
        <v>8</v>
      </c>
      <c r="BP15" s="676"/>
      <c r="BQ15" s="676"/>
      <c r="BR15" s="676"/>
      <c r="BS15" s="629" t="s">
        <v>111</v>
      </c>
      <c r="BT15" s="624"/>
      <c r="BU15" s="624"/>
      <c r="BV15" s="624"/>
      <c r="BW15" s="624"/>
      <c r="BX15" s="624"/>
      <c r="BY15" s="624"/>
      <c r="BZ15" s="624"/>
      <c r="CA15" s="624"/>
      <c r="CB15" s="659"/>
      <c r="CD15" s="660" t="s">
        <v>242</v>
      </c>
      <c r="CE15" s="657"/>
      <c r="CF15" s="657"/>
      <c r="CG15" s="657"/>
      <c r="CH15" s="657"/>
      <c r="CI15" s="657"/>
      <c r="CJ15" s="657"/>
      <c r="CK15" s="657"/>
      <c r="CL15" s="657"/>
      <c r="CM15" s="657"/>
      <c r="CN15" s="657"/>
      <c r="CO15" s="657"/>
      <c r="CP15" s="657"/>
      <c r="CQ15" s="658"/>
      <c r="CR15" s="623">
        <v>2697624</v>
      </c>
      <c r="CS15" s="624"/>
      <c r="CT15" s="624"/>
      <c r="CU15" s="624"/>
      <c r="CV15" s="624"/>
      <c r="CW15" s="624"/>
      <c r="CX15" s="624"/>
      <c r="CY15" s="625"/>
      <c r="CZ15" s="676">
        <v>9.1</v>
      </c>
      <c r="DA15" s="676"/>
      <c r="DB15" s="676"/>
      <c r="DC15" s="676"/>
      <c r="DD15" s="629">
        <v>898752</v>
      </c>
      <c r="DE15" s="624"/>
      <c r="DF15" s="624"/>
      <c r="DG15" s="624"/>
      <c r="DH15" s="624"/>
      <c r="DI15" s="624"/>
      <c r="DJ15" s="624"/>
      <c r="DK15" s="624"/>
      <c r="DL15" s="624"/>
      <c r="DM15" s="624"/>
      <c r="DN15" s="624"/>
      <c r="DO15" s="624"/>
      <c r="DP15" s="625"/>
      <c r="DQ15" s="629">
        <v>1819616</v>
      </c>
      <c r="DR15" s="624"/>
      <c r="DS15" s="624"/>
      <c r="DT15" s="624"/>
      <c r="DU15" s="624"/>
      <c r="DV15" s="624"/>
      <c r="DW15" s="624"/>
      <c r="DX15" s="624"/>
      <c r="DY15" s="624"/>
      <c r="DZ15" s="624"/>
      <c r="EA15" s="624"/>
      <c r="EB15" s="624"/>
      <c r="EC15" s="659"/>
    </row>
    <row r="16" spans="2:143" ht="11.25" customHeight="1" x14ac:dyDescent="0.15">
      <c r="B16" s="620" t="s">
        <v>243</v>
      </c>
      <c r="C16" s="621"/>
      <c r="D16" s="621"/>
      <c r="E16" s="621"/>
      <c r="F16" s="621"/>
      <c r="G16" s="621"/>
      <c r="H16" s="621"/>
      <c r="I16" s="621"/>
      <c r="J16" s="621"/>
      <c r="K16" s="621"/>
      <c r="L16" s="621"/>
      <c r="M16" s="621"/>
      <c r="N16" s="621"/>
      <c r="O16" s="621"/>
      <c r="P16" s="621"/>
      <c r="Q16" s="622"/>
      <c r="R16" s="623">
        <v>12703087</v>
      </c>
      <c r="S16" s="624"/>
      <c r="T16" s="624"/>
      <c r="U16" s="624"/>
      <c r="V16" s="624"/>
      <c r="W16" s="624"/>
      <c r="X16" s="624"/>
      <c r="Y16" s="625"/>
      <c r="Z16" s="676">
        <v>40.4</v>
      </c>
      <c r="AA16" s="676"/>
      <c r="AB16" s="676"/>
      <c r="AC16" s="676"/>
      <c r="AD16" s="677">
        <v>11202425</v>
      </c>
      <c r="AE16" s="677"/>
      <c r="AF16" s="677"/>
      <c r="AG16" s="677"/>
      <c r="AH16" s="677"/>
      <c r="AI16" s="677"/>
      <c r="AJ16" s="677"/>
      <c r="AK16" s="677"/>
      <c r="AL16" s="646">
        <v>64.7</v>
      </c>
      <c r="AM16" s="678"/>
      <c r="AN16" s="678"/>
      <c r="AO16" s="679"/>
      <c r="AP16" s="620" t="s">
        <v>244</v>
      </c>
      <c r="AQ16" s="621"/>
      <c r="AR16" s="621"/>
      <c r="AS16" s="621"/>
      <c r="AT16" s="621"/>
      <c r="AU16" s="621"/>
      <c r="AV16" s="621"/>
      <c r="AW16" s="621"/>
      <c r="AX16" s="621"/>
      <c r="AY16" s="621"/>
      <c r="AZ16" s="621"/>
      <c r="BA16" s="621"/>
      <c r="BB16" s="621"/>
      <c r="BC16" s="621"/>
      <c r="BD16" s="621"/>
      <c r="BE16" s="621"/>
      <c r="BF16" s="622"/>
      <c r="BG16" s="623" t="s">
        <v>111</v>
      </c>
      <c r="BH16" s="624"/>
      <c r="BI16" s="624"/>
      <c r="BJ16" s="624"/>
      <c r="BK16" s="624"/>
      <c r="BL16" s="624"/>
      <c r="BM16" s="624"/>
      <c r="BN16" s="625"/>
      <c r="BO16" s="676" t="s">
        <v>111</v>
      </c>
      <c r="BP16" s="676"/>
      <c r="BQ16" s="676"/>
      <c r="BR16" s="676"/>
      <c r="BS16" s="629" t="s">
        <v>111</v>
      </c>
      <c r="BT16" s="624"/>
      <c r="BU16" s="624"/>
      <c r="BV16" s="624"/>
      <c r="BW16" s="624"/>
      <c r="BX16" s="624"/>
      <c r="BY16" s="624"/>
      <c r="BZ16" s="624"/>
      <c r="CA16" s="624"/>
      <c r="CB16" s="659"/>
      <c r="CD16" s="660" t="s">
        <v>245</v>
      </c>
      <c r="CE16" s="657"/>
      <c r="CF16" s="657"/>
      <c r="CG16" s="657"/>
      <c r="CH16" s="657"/>
      <c r="CI16" s="657"/>
      <c r="CJ16" s="657"/>
      <c r="CK16" s="657"/>
      <c r="CL16" s="657"/>
      <c r="CM16" s="657"/>
      <c r="CN16" s="657"/>
      <c r="CO16" s="657"/>
      <c r="CP16" s="657"/>
      <c r="CQ16" s="658"/>
      <c r="CR16" s="623">
        <v>234854</v>
      </c>
      <c r="CS16" s="624"/>
      <c r="CT16" s="624"/>
      <c r="CU16" s="624"/>
      <c r="CV16" s="624"/>
      <c r="CW16" s="624"/>
      <c r="CX16" s="624"/>
      <c r="CY16" s="625"/>
      <c r="CZ16" s="676">
        <v>0.8</v>
      </c>
      <c r="DA16" s="676"/>
      <c r="DB16" s="676"/>
      <c r="DC16" s="676"/>
      <c r="DD16" s="629" t="s">
        <v>111</v>
      </c>
      <c r="DE16" s="624"/>
      <c r="DF16" s="624"/>
      <c r="DG16" s="624"/>
      <c r="DH16" s="624"/>
      <c r="DI16" s="624"/>
      <c r="DJ16" s="624"/>
      <c r="DK16" s="624"/>
      <c r="DL16" s="624"/>
      <c r="DM16" s="624"/>
      <c r="DN16" s="624"/>
      <c r="DO16" s="624"/>
      <c r="DP16" s="625"/>
      <c r="DQ16" s="629">
        <v>209385</v>
      </c>
      <c r="DR16" s="624"/>
      <c r="DS16" s="624"/>
      <c r="DT16" s="624"/>
      <c r="DU16" s="624"/>
      <c r="DV16" s="624"/>
      <c r="DW16" s="624"/>
      <c r="DX16" s="624"/>
      <c r="DY16" s="624"/>
      <c r="DZ16" s="624"/>
      <c r="EA16" s="624"/>
      <c r="EB16" s="624"/>
      <c r="EC16" s="659"/>
    </row>
    <row r="17" spans="2:133" ht="11.25" customHeight="1" x14ac:dyDescent="0.15">
      <c r="B17" s="620" t="s">
        <v>246</v>
      </c>
      <c r="C17" s="621"/>
      <c r="D17" s="621"/>
      <c r="E17" s="621"/>
      <c r="F17" s="621"/>
      <c r="G17" s="621"/>
      <c r="H17" s="621"/>
      <c r="I17" s="621"/>
      <c r="J17" s="621"/>
      <c r="K17" s="621"/>
      <c r="L17" s="621"/>
      <c r="M17" s="621"/>
      <c r="N17" s="621"/>
      <c r="O17" s="621"/>
      <c r="P17" s="621"/>
      <c r="Q17" s="622"/>
      <c r="R17" s="623">
        <v>11202425</v>
      </c>
      <c r="S17" s="624"/>
      <c r="T17" s="624"/>
      <c r="U17" s="624"/>
      <c r="V17" s="624"/>
      <c r="W17" s="624"/>
      <c r="X17" s="624"/>
      <c r="Y17" s="625"/>
      <c r="Z17" s="676">
        <v>35.6</v>
      </c>
      <c r="AA17" s="676"/>
      <c r="AB17" s="676"/>
      <c r="AC17" s="676"/>
      <c r="AD17" s="677">
        <v>11202425</v>
      </c>
      <c r="AE17" s="677"/>
      <c r="AF17" s="677"/>
      <c r="AG17" s="677"/>
      <c r="AH17" s="677"/>
      <c r="AI17" s="677"/>
      <c r="AJ17" s="677"/>
      <c r="AK17" s="677"/>
      <c r="AL17" s="646">
        <v>64.7</v>
      </c>
      <c r="AM17" s="678"/>
      <c r="AN17" s="678"/>
      <c r="AO17" s="679"/>
      <c r="AP17" s="620" t="s">
        <v>247</v>
      </c>
      <c r="AQ17" s="621"/>
      <c r="AR17" s="621"/>
      <c r="AS17" s="621"/>
      <c r="AT17" s="621"/>
      <c r="AU17" s="621"/>
      <c r="AV17" s="621"/>
      <c r="AW17" s="621"/>
      <c r="AX17" s="621"/>
      <c r="AY17" s="621"/>
      <c r="AZ17" s="621"/>
      <c r="BA17" s="621"/>
      <c r="BB17" s="621"/>
      <c r="BC17" s="621"/>
      <c r="BD17" s="621"/>
      <c r="BE17" s="621"/>
      <c r="BF17" s="622"/>
      <c r="BG17" s="623" t="s">
        <v>111</v>
      </c>
      <c r="BH17" s="624"/>
      <c r="BI17" s="624"/>
      <c r="BJ17" s="624"/>
      <c r="BK17" s="624"/>
      <c r="BL17" s="624"/>
      <c r="BM17" s="624"/>
      <c r="BN17" s="625"/>
      <c r="BO17" s="676" t="s">
        <v>111</v>
      </c>
      <c r="BP17" s="676"/>
      <c r="BQ17" s="676"/>
      <c r="BR17" s="676"/>
      <c r="BS17" s="629" t="s">
        <v>111</v>
      </c>
      <c r="BT17" s="624"/>
      <c r="BU17" s="624"/>
      <c r="BV17" s="624"/>
      <c r="BW17" s="624"/>
      <c r="BX17" s="624"/>
      <c r="BY17" s="624"/>
      <c r="BZ17" s="624"/>
      <c r="CA17" s="624"/>
      <c r="CB17" s="659"/>
      <c r="CD17" s="660" t="s">
        <v>248</v>
      </c>
      <c r="CE17" s="657"/>
      <c r="CF17" s="657"/>
      <c r="CG17" s="657"/>
      <c r="CH17" s="657"/>
      <c r="CI17" s="657"/>
      <c r="CJ17" s="657"/>
      <c r="CK17" s="657"/>
      <c r="CL17" s="657"/>
      <c r="CM17" s="657"/>
      <c r="CN17" s="657"/>
      <c r="CO17" s="657"/>
      <c r="CP17" s="657"/>
      <c r="CQ17" s="658"/>
      <c r="CR17" s="623">
        <v>3618467</v>
      </c>
      <c r="CS17" s="624"/>
      <c r="CT17" s="624"/>
      <c r="CU17" s="624"/>
      <c r="CV17" s="624"/>
      <c r="CW17" s="624"/>
      <c r="CX17" s="624"/>
      <c r="CY17" s="625"/>
      <c r="CZ17" s="676">
        <v>12.2</v>
      </c>
      <c r="DA17" s="676"/>
      <c r="DB17" s="676"/>
      <c r="DC17" s="676"/>
      <c r="DD17" s="629" t="s">
        <v>111</v>
      </c>
      <c r="DE17" s="624"/>
      <c r="DF17" s="624"/>
      <c r="DG17" s="624"/>
      <c r="DH17" s="624"/>
      <c r="DI17" s="624"/>
      <c r="DJ17" s="624"/>
      <c r="DK17" s="624"/>
      <c r="DL17" s="624"/>
      <c r="DM17" s="624"/>
      <c r="DN17" s="624"/>
      <c r="DO17" s="624"/>
      <c r="DP17" s="625"/>
      <c r="DQ17" s="629">
        <v>3583295</v>
      </c>
      <c r="DR17" s="624"/>
      <c r="DS17" s="624"/>
      <c r="DT17" s="624"/>
      <c r="DU17" s="624"/>
      <c r="DV17" s="624"/>
      <c r="DW17" s="624"/>
      <c r="DX17" s="624"/>
      <c r="DY17" s="624"/>
      <c r="DZ17" s="624"/>
      <c r="EA17" s="624"/>
      <c r="EB17" s="624"/>
      <c r="EC17" s="659"/>
    </row>
    <row r="18" spans="2:133" ht="11.25" customHeight="1" x14ac:dyDescent="0.15">
      <c r="B18" s="620" t="s">
        <v>249</v>
      </c>
      <c r="C18" s="621"/>
      <c r="D18" s="621"/>
      <c r="E18" s="621"/>
      <c r="F18" s="621"/>
      <c r="G18" s="621"/>
      <c r="H18" s="621"/>
      <c r="I18" s="621"/>
      <c r="J18" s="621"/>
      <c r="K18" s="621"/>
      <c r="L18" s="621"/>
      <c r="M18" s="621"/>
      <c r="N18" s="621"/>
      <c r="O18" s="621"/>
      <c r="P18" s="621"/>
      <c r="Q18" s="622"/>
      <c r="R18" s="623">
        <v>1500662</v>
      </c>
      <c r="S18" s="624"/>
      <c r="T18" s="624"/>
      <c r="U18" s="624"/>
      <c r="V18" s="624"/>
      <c r="W18" s="624"/>
      <c r="X18" s="624"/>
      <c r="Y18" s="625"/>
      <c r="Z18" s="676">
        <v>4.8</v>
      </c>
      <c r="AA18" s="676"/>
      <c r="AB18" s="676"/>
      <c r="AC18" s="676"/>
      <c r="AD18" s="677" t="s">
        <v>111</v>
      </c>
      <c r="AE18" s="677"/>
      <c r="AF18" s="677"/>
      <c r="AG18" s="677"/>
      <c r="AH18" s="677"/>
      <c r="AI18" s="677"/>
      <c r="AJ18" s="677"/>
      <c r="AK18" s="677"/>
      <c r="AL18" s="646" t="s">
        <v>111</v>
      </c>
      <c r="AM18" s="678"/>
      <c r="AN18" s="678"/>
      <c r="AO18" s="679"/>
      <c r="AP18" s="620" t="s">
        <v>250</v>
      </c>
      <c r="AQ18" s="621"/>
      <c r="AR18" s="621"/>
      <c r="AS18" s="621"/>
      <c r="AT18" s="621"/>
      <c r="AU18" s="621"/>
      <c r="AV18" s="621"/>
      <c r="AW18" s="621"/>
      <c r="AX18" s="621"/>
      <c r="AY18" s="621"/>
      <c r="AZ18" s="621"/>
      <c r="BA18" s="621"/>
      <c r="BB18" s="621"/>
      <c r="BC18" s="621"/>
      <c r="BD18" s="621"/>
      <c r="BE18" s="621"/>
      <c r="BF18" s="622"/>
      <c r="BG18" s="623" t="s">
        <v>111</v>
      </c>
      <c r="BH18" s="624"/>
      <c r="BI18" s="624"/>
      <c r="BJ18" s="624"/>
      <c r="BK18" s="624"/>
      <c r="BL18" s="624"/>
      <c r="BM18" s="624"/>
      <c r="BN18" s="625"/>
      <c r="BO18" s="676" t="s">
        <v>111</v>
      </c>
      <c r="BP18" s="676"/>
      <c r="BQ18" s="676"/>
      <c r="BR18" s="676"/>
      <c r="BS18" s="629" t="s">
        <v>111</v>
      </c>
      <c r="BT18" s="624"/>
      <c r="BU18" s="624"/>
      <c r="BV18" s="624"/>
      <c r="BW18" s="624"/>
      <c r="BX18" s="624"/>
      <c r="BY18" s="624"/>
      <c r="BZ18" s="624"/>
      <c r="CA18" s="624"/>
      <c r="CB18" s="659"/>
      <c r="CD18" s="660" t="s">
        <v>251</v>
      </c>
      <c r="CE18" s="657"/>
      <c r="CF18" s="657"/>
      <c r="CG18" s="657"/>
      <c r="CH18" s="657"/>
      <c r="CI18" s="657"/>
      <c r="CJ18" s="657"/>
      <c r="CK18" s="657"/>
      <c r="CL18" s="657"/>
      <c r="CM18" s="657"/>
      <c r="CN18" s="657"/>
      <c r="CO18" s="657"/>
      <c r="CP18" s="657"/>
      <c r="CQ18" s="658"/>
      <c r="CR18" s="623" t="s">
        <v>111</v>
      </c>
      <c r="CS18" s="624"/>
      <c r="CT18" s="624"/>
      <c r="CU18" s="624"/>
      <c r="CV18" s="624"/>
      <c r="CW18" s="624"/>
      <c r="CX18" s="624"/>
      <c r="CY18" s="625"/>
      <c r="CZ18" s="676" t="s">
        <v>111</v>
      </c>
      <c r="DA18" s="676"/>
      <c r="DB18" s="676"/>
      <c r="DC18" s="676"/>
      <c r="DD18" s="629" t="s">
        <v>111</v>
      </c>
      <c r="DE18" s="624"/>
      <c r="DF18" s="624"/>
      <c r="DG18" s="624"/>
      <c r="DH18" s="624"/>
      <c r="DI18" s="624"/>
      <c r="DJ18" s="624"/>
      <c r="DK18" s="624"/>
      <c r="DL18" s="624"/>
      <c r="DM18" s="624"/>
      <c r="DN18" s="624"/>
      <c r="DO18" s="624"/>
      <c r="DP18" s="625"/>
      <c r="DQ18" s="629" t="s">
        <v>111</v>
      </c>
      <c r="DR18" s="624"/>
      <c r="DS18" s="624"/>
      <c r="DT18" s="624"/>
      <c r="DU18" s="624"/>
      <c r="DV18" s="624"/>
      <c r="DW18" s="624"/>
      <c r="DX18" s="624"/>
      <c r="DY18" s="624"/>
      <c r="DZ18" s="624"/>
      <c r="EA18" s="624"/>
      <c r="EB18" s="624"/>
      <c r="EC18" s="659"/>
    </row>
    <row r="19" spans="2:133" ht="11.25" customHeight="1" x14ac:dyDescent="0.15">
      <c r="B19" s="620" t="s">
        <v>252</v>
      </c>
      <c r="C19" s="621"/>
      <c r="D19" s="621"/>
      <c r="E19" s="621"/>
      <c r="F19" s="621"/>
      <c r="G19" s="621"/>
      <c r="H19" s="621"/>
      <c r="I19" s="621"/>
      <c r="J19" s="621"/>
      <c r="K19" s="621"/>
      <c r="L19" s="621"/>
      <c r="M19" s="621"/>
      <c r="N19" s="621"/>
      <c r="O19" s="621"/>
      <c r="P19" s="621"/>
      <c r="Q19" s="622"/>
      <c r="R19" s="623" t="s">
        <v>111</v>
      </c>
      <c r="S19" s="624"/>
      <c r="T19" s="624"/>
      <c r="U19" s="624"/>
      <c r="V19" s="624"/>
      <c r="W19" s="624"/>
      <c r="X19" s="624"/>
      <c r="Y19" s="625"/>
      <c r="Z19" s="676" t="s">
        <v>111</v>
      </c>
      <c r="AA19" s="676"/>
      <c r="AB19" s="676"/>
      <c r="AC19" s="676"/>
      <c r="AD19" s="677" t="s">
        <v>111</v>
      </c>
      <c r="AE19" s="677"/>
      <c r="AF19" s="677"/>
      <c r="AG19" s="677"/>
      <c r="AH19" s="677"/>
      <c r="AI19" s="677"/>
      <c r="AJ19" s="677"/>
      <c r="AK19" s="677"/>
      <c r="AL19" s="646" t="s">
        <v>111</v>
      </c>
      <c r="AM19" s="678"/>
      <c r="AN19" s="678"/>
      <c r="AO19" s="679"/>
      <c r="AP19" s="620" t="s">
        <v>253</v>
      </c>
      <c r="AQ19" s="621"/>
      <c r="AR19" s="621"/>
      <c r="AS19" s="621"/>
      <c r="AT19" s="621"/>
      <c r="AU19" s="621"/>
      <c r="AV19" s="621"/>
      <c r="AW19" s="621"/>
      <c r="AX19" s="621"/>
      <c r="AY19" s="621"/>
      <c r="AZ19" s="621"/>
      <c r="BA19" s="621"/>
      <c r="BB19" s="621"/>
      <c r="BC19" s="621"/>
      <c r="BD19" s="621"/>
      <c r="BE19" s="621"/>
      <c r="BF19" s="622"/>
      <c r="BG19" s="623">
        <v>160864</v>
      </c>
      <c r="BH19" s="624"/>
      <c r="BI19" s="624"/>
      <c r="BJ19" s="624"/>
      <c r="BK19" s="624"/>
      <c r="BL19" s="624"/>
      <c r="BM19" s="624"/>
      <c r="BN19" s="625"/>
      <c r="BO19" s="676">
        <v>3.4</v>
      </c>
      <c r="BP19" s="676"/>
      <c r="BQ19" s="676"/>
      <c r="BR19" s="676"/>
      <c r="BS19" s="629" t="s">
        <v>111</v>
      </c>
      <c r="BT19" s="624"/>
      <c r="BU19" s="624"/>
      <c r="BV19" s="624"/>
      <c r="BW19" s="624"/>
      <c r="BX19" s="624"/>
      <c r="BY19" s="624"/>
      <c r="BZ19" s="624"/>
      <c r="CA19" s="624"/>
      <c r="CB19" s="659"/>
      <c r="CD19" s="660" t="s">
        <v>254</v>
      </c>
      <c r="CE19" s="657"/>
      <c r="CF19" s="657"/>
      <c r="CG19" s="657"/>
      <c r="CH19" s="657"/>
      <c r="CI19" s="657"/>
      <c r="CJ19" s="657"/>
      <c r="CK19" s="657"/>
      <c r="CL19" s="657"/>
      <c r="CM19" s="657"/>
      <c r="CN19" s="657"/>
      <c r="CO19" s="657"/>
      <c r="CP19" s="657"/>
      <c r="CQ19" s="658"/>
      <c r="CR19" s="623" t="s">
        <v>111</v>
      </c>
      <c r="CS19" s="624"/>
      <c r="CT19" s="624"/>
      <c r="CU19" s="624"/>
      <c r="CV19" s="624"/>
      <c r="CW19" s="624"/>
      <c r="CX19" s="624"/>
      <c r="CY19" s="625"/>
      <c r="CZ19" s="676" t="s">
        <v>111</v>
      </c>
      <c r="DA19" s="676"/>
      <c r="DB19" s="676"/>
      <c r="DC19" s="676"/>
      <c r="DD19" s="629" t="s">
        <v>111</v>
      </c>
      <c r="DE19" s="624"/>
      <c r="DF19" s="624"/>
      <c r="DG19" s="624"/>
      <c r="DH19" s="624"/>
      <c r="DI19" s="624"/>
      <c r="DJ19" s="624"/>
      <c r="DK19" s="624"/>
      <c r="DL19" s="624"/>
      <c r="DM19" s="624"/>
      <c r="DN19" s="624"/>
      <c r="DO19" s="624"/>
      <c r="DP19" s="625"/>
      <c r="DQ19" s="629" t="s">
        <v>111</v>
      </c>
      <c r="DR19" s="624"/>
      <c r="DS19" s="624"/>
      <c r="DT19" s="624"/>
      <c r="DU19" s="624"/>
      <c r="DV19" s="624"/>
      <c r="DW19" s="624"/>
      <c r="DX19" s="624"/>
      <c r="DY19" s="624"/>
      <c r="DZ19" s="624"/>
      <c r="EA19" s="624"/>
      <c r="EB19" s="624"/>
      <c r="EC19" s="659"/>
    </row>
    <row r="20" spans="2:133" ht="11.25" customHeight="1" x14ac:dyDescent="0.15">
      <c r="B20" s="620" t="s">
        <v>255</v>
      </c>
      <c r="C20" s="621"/>
      <c r="D20" s="621"/>
      <c r="E20" s="621"/>
      <c r="F20" s="621"/>
      <c r="G20" s="621"/>
      <c r="H20" s="621"/>
      <c r="I20" s="621"/>
      <c r="J20" s="621"/>
      <c r="K20" s="621"/>
      <c r="L20" s="621"/>
      <c r="M20" s="621"/>
      <c r="N20" s="621"/>
      <c r="O20" s="621"/>
      <c r="P20" s="621"/>
      <c r="Q20" s="622"/>
      <c r="R20" s="623">
        <v>18919569</v>
      </c>
      <c r="S20" s="624"/>
      <c r="T20" s="624"/>
      <c r="U20" s="624"/>
      <c r="V20" s="624"/>
      <c r="W20" s="624"/>
      <c r="X20" s="624"/>
      <c r="Y20" s="625"/>
      <c r="Z20" s="676">
        <v>60.1</v>
      </c>
      <c r="AA20" s="676"/>
      <c r="AB20" s="676"/>
      <c r="AC20" s="676"/>
      <c r="AD20" s="677">
        <v>17276635</v>
      </c>
      <c r="AE20" s="677"/>
      <c r="AF20" s="677"/>
      <c r="AG20" s="677"/>
      <c r="AH20" s="677"/>
      <c r="AI20" s="677"/>
      <c r="AJ20" s="677"/>
      <c r="AK20" s="677"/>
      <c r="AL20" s="646">
        <v>99.8</v>
      </c>
      <c r="AM20" s="678"/>
      <c r="AN20" s="678"/>
      <c r="AO20" s="679"/>
      <c r="AP20" s="620" t="s">
        <v>256</v>
      </c>
      <c r="AQ20" s="621"/>
      <c r="AR20" s="621"/>
      <c r="AS20" s="621"/>
      <c r="AT20" s="621"/>
      <c r="AU20" s="621"/>
      <c r="AV20" s="621"/>
      <c r="AW20" s="621"/>
      <c r="AX20" s="621"/>
      <c r="AY20" s="621"/>
      <c r="AZ20" s="621"/>
      <c r="BA20" s="621"/>
      <c r="BB20" s="621"/>
      <c r="BC20" s="621"/>
      <c r="BD20" s="621"/>
      <c r="BE20" s="621"/>
      <c r="BF20" s="622"/>
      <c r="BG20" s="623">
        <v>160864</v>
      </c>
      <c r="BH20" s="624"/>
      <c r="BI20" s="624"/>
      <c r="BJ20" s="624"/>
      <c r="BK20" s="624"/>
      <c r="BL20" s="624"/>
      <c r="BM20" s="624"/>
      <c r="BN20" s="625"/>
      <c r="BO20" s="676">
        <v>3.4</v>
      </c>
      <c r="BP20" s="676"/>
      <c r="BQ20" s="676"/>
      <c r="BR20" s="676"/>
      <c r="BS20" s="629" t="s">
        <v>111</v>
      </c>
      <c r="BT20" s="624"/>
      <c r="BU20" s="624"/>
      <c r="BV20" s="624"/>
      <c r="BW20" s="624"/>
      <c r="BX20" s="624"/>
      <c r="BY20" s="624"/>
      <c r="BZ20" s="624"/>
      <c r="CA20" s="624"/>
      <c r="CB20" s="659"/>
      <c r="CD20" s="660" t="s">
        <v>257</v>
      </c>
      <c r="CE20" s="657"/>
      <c r="CF20" s="657"/>
      <c r="CG20" s="657"/>
      <c r="CH20" s="657"/>
      <c r="CI20" s="657"/>
      <c r="CJ20" s="657"/>
      <c r="CK20" s="657"/>
      <c r="CL20" s="657"/>
      <c r="CM20" s="657"/>
      <c r="CN20" s="657"/>
      <c r="CO20" s="657"/>
      <c r="CP20" s="657"/>
      <c r="CQ20" s="658"/>
      <c r="CR20" s="623">
        <v>29709396</v>
      </c>
      <c r="CS20" s="624"/>
      <c r="CT20" s="624"/>
      <c r="CU20" s="624"/>
      <c r="CV20" s="624"/>
      <c r="CW20" s="624"/>
      <c r="CX20" s="624"/>
      <c r="CY20" s="625"/>
      <c r="CZ20" s="676">
        <v>100</v>
      </c>
      <c r="DA20" s="676"/>
      <c r="DB20" s="676"/>
      <c r="DC20" s="676"/>
      <c r="DD20" s="629">
        <v>3778840</v>
      </c>
      <c r="DE20" s="624"/>
      <c r="DF20" s="624"/>
      <c r="DG20" s="624"/>
      <c r="DH20" s="624"/>
      <c r="DI20" s="624"/>
      <c r="DJ20" s="624"/>
      <c r="DK20" s="624"/>
      <c r="DL20" s="624"/>
      <c r="DM20" s="624"/>
      <c r="DN20" s="624"/>
      <c r="DO20" s="624"/>
      <c r="DP20" s="625"/>
      <c r="DQ20" s="629">
        <v>20333929</v>
      </c>
      <c r="DR20" s="624"/>
      <c r="DS20" s="624"/>
      <c r="DT20" s="624"/>
      <c r="DU20" s="624"/>
      <c r="DV20" s="624"/>
      <c r="DW20" s="624"/>
      <c r="DX20" s="624"/>
      <c r="DY20" s="624"/>
      <c r="DZ20" s="624"/>
      <c r="EA20" s="624"/>
      <c r="EB20" s="624"/>
      <c r="EC20" s="659"/>
    </row>
    <row r="21" spans="2:133" ht="11.25" customHeight="1" x14ac:dyDescent="0.15">
      <c r="B21" s="620" t="s">
        <v>258</v>
      </c>
      <c r="C21" s="621"/>
      <c r="D21" s="621"/>
      <c r="E21" s="621"/>
      <c r="F21" s="621"/>
      <c r="G21" s="621"/>
      <c r="H21" s="621"/>
      <c r="I21" s="621"/>
      <c r="J21" s="621"/>
      <c r="K21" s="621"/>
      <c r="L21" s="621"/>
      <c r="M21" s="621"/>
      <c r="N21" s="621"/>
      <c r="O21" s="621"/>
      <c r="P21" s="621"/>
      <c r="Q21" s="622"/>
      <c r="R21" s="623">
        <v>9086</v>
      </c>
      <c r="S21" s="624"/>
      <c r="T21" s="624"/>
      <c r="U21" s="624"/>
      <c r="V21" s="624"/>
      <c r="W21" s="624"/>
      <c r="X21" s="624"/>
      <c r="Y21" s="625"/>
      <c r="Z21" s="676">
        <v>0</v>
      </c>
      <c r="AA21" s="676"/>
      <c r="AB21" s="676"/>
      <c r="AC21" s="676"/>
      <c r="AD21" s="677">
        <v>9086</v>
      </c>
      <c r="AE21" s="677"/>
      <c r="AF21" s="677"/>
      <c r="AG21" s="677"/>
      <c r="AH21" s="677"/>
      <c r="AI21" s="677"/>
      <c r="AJ21" s="677"/>
      <c r="AK21" s="677"/>
      <c r="AL21" s="646">
        <v>0.1</v>
      </c>
      <c r="AM21" s="678"/>
      <c r="AN21" s="678"/>
      <c r="AO21" s="679"/>
      <c r="AP21" s="714" t="s">
        <v>259</v>
      </c>
      <c r="AQ21" s="724"/>
      <c r="AR21" s="724"/>
      <c r="AS21" s="724"/>
      <c r="AT21" s="724"/>
      <c r="AU21" s="724"/>
      <c r="AV21" s="724"/>
      <c r="AW21" s="724"/>
      <c r="AX21" s="724"/>
      <c r="AY21" s="724"/>
      <c r="AZ21" s="724"/>
      <c r="BA21" s="724"/>
      <c r="BB21" s="724"/>
      <c r="BC21" s="724"/>
      <c r="BD21" s="724"/>
      <c r="BE21" s="724"/>
      <c r="BF21" s="716"/>
      <c r="BG21" s="623">
        <v>18592</v>
      </c>
      <c r="BH21" s="624"/>
      <c r="BI21" s="624"/>
      <c r="BJ21" s="624"/>
      <c r="BK21" s="624"/>
      <c r="BL21" s="624"/>
      <c r="BM21" s="624"/>
      <c r="BN21" s="625"/>
      <c r="BO21" s="676">
        <v>0.4</v>
      </c>
      <c r="BP21" s="676"/>
      <c r="BQ21" s="676"/>
      <c r="BR21" s="676"/>
      <c r="BS21" s="629" t="s">
        <v>111</v>
      </c>
      <c r="BT21" s="624"/>
      <c r="BU21" s="624"/>
      <c r="BV21" s="624"/>
      <c r="BW21" s="624"/>
      <c r="BX21" s="624"/>
      <c r="BY21" s="624"/>
      <c r="BZ21" s="624"/>
      <c r="CA21" s="624"/>
      <c r="CB21" s="659"/>
      <c r="CD21" s="661"/>
      <c r="CE21" s="662"/>
      <c r="CF21" s="662"/>
      <c r="CG21" s="662"/>
      <c r="CH21" s="662"/>
      <c r="CI21" s="662"/>
      <c r="CJ21" s="662"/>
      <c r="CK21" s="662"/>
      <c r="CL21" s="662"/>
      <c r="CM21" s="662"/>
      <c r="CN21" s="662"/>
      <c r="CO21" s="662"/>
      <c r="CP21" s="662"/>
      <c r="CQ21" s="663"/>
      <c r="CR21" s="623"/>
      <c r="CS21" s="624"/>
      <c r="CT21" s="624"/>
      <c r="CU21" s="624"/>
      <c r="CV21" s="624"/>
      <c r="CW21" s="624"/>
      <c r="CX21" s="624"/>
      <c r="CY21" s="625"/>
      <c r="CZ21" s="676"/>
      <c r="DA21" s="676"/>
      <c r="DB21" s="676"/>
      <c r="DC21" s="676"/>
      <c r="DD21" s="629"/>
      <c r="DE21" s="624"/>
      <c r="DF21" s="624"/>
      <c r="DG21" s="624"/>
      <c r="DH21" s="624"/>
      <c r="DI21" s="624"/>
      <c r="DJ21" s="624"/>
      <c r="DK21" s="624"/>
      <c r="DL21" s="624"/>
      <c r="DM21" s="624"/>
      <c r="DN21" s="624"/>
      <c r="DO21" s="624"/>
      <c r="DP21" s="625"/>
      <c r="DQ21" s="629"/>
      <c r="DR21" s="624"/>
      <c r="DS21" s="624"/>
      <c r="DT21" s="624"/>
      <c r="DU21" s="624"/>
      <c r="DV21" s="624"/>
      <c r="DW21" s="624"/>
      <c r="DX21" s="624"/>
      <c r="DY21" s="624"/>
      <c r="DZ21" s="624"/>
      <c r="EA21" s="624"/>
      <c r="EB21" s="624"/>
      <c r="EC21" s="659"/>
    </row>
    <row r="22" spans="2:133" ht="11.25" customHeight="1" x14ac:dyDescent="0.15">
      <c r="B22" s="620" t="s">
        <v>260</v>
      </c>
      <c r="C22" s="621"/>
      <c r="D22" s="621"/>
      <c r="E22" s="621"/>
      <c r="F22" s="621"/>
      <c r="G22" s="621"/>
      <c r="H22" s="621"/>
      <c r="I22" s="621"/>
      <c r="J22" s="621"/>
      <c r="K22" s="621"/>
      <c r="L22" s="621"/>
      <c r="M22" s="621"/>
      <c r="N22" s="621"/>
      <c r="O22" s="621"/>
      <c r="P22" s="621"/>
      <c r="Q22" s="622"/>
      <c r="R22" s="623">
        <v>306019</v>
      </c>
      <c r="S22" s="624"/>
      <c r="T22" s="624"/>
      <c r="U22" s="624"/>
      <c r="V22" s="624"/>
      <c r="W22" s="624"/>
      <c r="X22" s="624"/>
      <c r="Y22" s="625"/>
      <c r="Z22" s="676">
        <v>1</v>
      </c>
      <c r="AA22" s="676"/>
      <c r="AB22" s="676"/>
      <c r="AC22" s="676"/>
      <c r="AD22" s="677" t="s">
        <v>111</v>
      </c>
      <c r="AE22" s="677"/>
      <c r="AF22" s="677"/>
      <c r="AG22" s="677"/>
      <c r="AH22" s="677"/>
      <c r="AI22" s="677"/>
      <c r="AJ22" s="677"/>
      <c r="AK22" s="677"/>
      <c r="AL22" s="646" t="s">
        <v>111</v>
      </c>
      <c r="AM22" s="678"/>
      <c r="AN22" s="678"/>
      <c r="AO22" s="679"/>
      <c r="AP22" s="714" t="s">
        <v>261</v>
      </c>
      <c r="AQ22" s="724"/>
      <c r="AR22" s="724"/>
      <c r="AS22" s="724"/>
      <c r="AT22" s="724"/>
      <c r="AU22" s="724"/>
      <c r="AV22" s="724"/>
      <c r="AW22" s="724"/>
      <c r="AX22" s="724"/>
      <c r="AY22" s="724"/>
      <c r="AZ22" s="724"/>
      <c r="BA22" s="724"/>
      <c r="BB22" s="724"/>
      <c r="BC22" s="724"/>
      <c r="BD22" s="724"/>
      <c r="BE22" s="724"/>
      <c r="BF22" s="716"/>
      <c r="BG22" s="623" t="s">
        <v>111</v>
      </c>
      <c r="BH22" s="624"/>
      <c r="BI22" s="624"/>
      <c r="BJ22" s="624"/>
      <c r="BK22" s="624"/>
      <c r="BL22" s="624"/>
      <c r="BM22" s="624"/>
      <c r="BN22" s="625"/>
      <c r="BO22" s="676" t="s">
        <v>111</v>
      </c>
      <c r="BP22" s="676"/>
      <c r="BQ22" s="676"/>
      <c r="BR22" s="676"/>
      <c r="BS22" s="629" t="s">
        <v>111</v>
      </c>
      <c r="BT22" s="624"/>
      <c r="BU22" s="624"/>
      <c r="BV22" s="624"/>
      <c r="BW22" s="624"/>
      <c r="BX22" s="624"/>
      <c r="BY22" s="624"/>
      <c r="BZ22" s="624"/>
      <c r="CA22" s="624"/>
      <c r="CB22" s="659"/>
      <c r="CD22" s="728" t="s">
        <v>262</v>
      </c>
      <c r="CE22" s="729"/>
      <c r="CF22" s="729"/>
      <c r="CG22" s="729"/>
      <c r="CH22" s="729"/>
      <c r="CI22" s="729"/>
      <c r="CJ22" s="729"/>
      <c r="CK22" s="729"/>
      <c r="CL22" s="729"/>
      <c r="CM22" s="729"/>
      <c r="CN22" s="729"/>
      <c r="CO22" s="729"/>
      <c r="CP22" s="729"/>
      <c r="CQ22" s="729"/>
      <c r="CR22" s="729"/>
      <c r="CS22" s="729"/>
      <c r="CT22" s="729"/>
      <c r="CU22" s="729"/>
      <c r="CV22" s="729"/>
      <c r="CW22" s="729"/>
      <c r="CX22" s="729"/>
      <c r="CY22" s="729"/>
      <c r="CZ22" s="729"/>
      <c r="DA22" s="729"/>
      <c r="DB22" s="729"/>
      <c r="DC22" s="729"/>
      <c r="DD22" s="729"/>
      <c r="DE22" s="729"/>
      <c r="DF22" s="729"/>
      <c r="DG22" s="729"/>
      <c r="DH22" s="729"/>
      <c r="DI22" s="729"/>
      <c r="DJ22" s="729"/>
      <c r="DK22" s="729"/>
      <c r="DL22" s="729"/>
      <c r="DM22" s="729"/>
      <c r="DN22" s="729"/>
      <c r="DO22" s="729"/>
      <c r="DP22" s="729"/>
      <c r="DQ22" s="729"/>
      <c r="DR22" s="729"/>
      <c r="DS22" s="729"/>
      <c r="DT22" s="729"/>
      <c r="DU22" s="729"/>
      <c r="DV22" s="729"/>
      <c r="DW22" s="729"/>
      <c r="DX22" s="729"/>
      <c r="DY22" s="729"/>
      <c r="DZ22" s="729"/>
      <c r="EA22" s="729"/>
      <c r="EB22" s="729"/>
      <c r="EC22" s="730"/>
    </row>
    <row r="23" spans="2:133" ht="11.25" customHeight="1" x14ac:dyDescent="0.15">
      <c r="B23" s="620" t="s">
        <v>263</v>
      </c>
      <c r="C23" s="621"/>
      <c r="D23" s="621"/>
      <c r="E23" s="621"/>
      <c r="F23" s="621"/>
      <c r="G23" s="621"/>
      <c r="H23" s="621"/>
      <c r="I23" s="621"/>
      <c r="J23" s="621"/>
      <c r="K23" s="621"/>
      <c r="L23" s="621"/>
      <c r="M23" s="621"/>
      <c r="N23" s="621"/>
      <c r="O23" s="621"/>
      <c r="P23" s="621"/>
      <c r="Q23" s="622"/>
      <c r="R23" s="623">
        <v>360498</v>
      </c>
      <c r="S23" s="624"/>
      <c r="T23" s="624"/>
      <c r="U23" s="624"/>
      <c r="V23" s="624"/>
      <c r="W23" s="624"/>
      <c r="X23" s="624"/>
      <c r="Y23" s="625"/>
      <c r="Z23" s="676">
        <v>1.1000000000000001</v>
      </c>
      <c r="AA23" s="676"/>
      <c r="AB23" s="676"/>
      <c r="AC23" s="676"/>
      <c r="AD23" s="677">
        <v>11433</v>
      </c>
      <c r="AE23" s="677"/>
      <c r="AF23" s="677"/>
      <c r="AG23" s="677"/>
      <c r="AH23" s="677"/>
      <c r="AI23" s="677"/>
      <c r="AJ23" s="677"/>
      <c r="AK23" s="677"/>
      <c r="AL23" s="646">
        <v>0.1</v>
      </c>
      <c r="AM23" s="678"/>
      <c r="AN23" s="678"/>
      <c r="AO23" s="679"/>
      <c r="AP23" s="714" t="s">
        <v>264</v>
      </c>
      <c r="AQ23" s="724"/>
      <c r="AR23" s="724"/>
      <c r="AS23" s="724"/>
      <c r="AT23" s="724"/>
      <c r="AU23" s="724"/>
      <c r="AV23" s="724"/>
      <c r="AW23" s="724"/>
      <c r="AX23" s="724"/>
      <c r="AY23" s="724"/>
      <c r="AZ23" s="724"/>
      <c r="BA23" s="724"/>
      <c r="BB23" s="724"/>
      <c r="BC23" s="724"/>
      <c r="BD23" s="724"/>
      <c r="BE23" s="724"/>
      <c r="BF23" s="716"/>
      <c r="BG23" s="623">
        <v>142272</v>
      </c>
      <c r="BH23" s="624"/>
      <c r="BI23" s="624"/>
      <c r="BJ23" s="624"/>
      <c r="BK23" s="624"/>
      <c r="BL23" s="624"/>
      <c r="BM23" s="624"/>
      <c r="BN23" s="625"/>
      <c r="BO23" s="676">
        <v>3</v>
      </c>
      <c r="BP23" s="676"/>
      <c r="BQ23" s="676"/>
      <c r="BR23" s="676"/>
      <c r="BS23" s="629" t="s">
        <v>111</v>
      </c>
      <c r="BT23" s="624"/>
      <c r="BU23" s="624"/>
      <c r="BV23" s="624"/>
      <c r="BW23" s="624"/>
      <c r="BX23" s="624"/>
      <c r="BY23" s="624"/>
      <c r="BZ23" s="624"/>
      <c r="CA23" s="624"/>
      <c r="CB23" s="659"/>
      <c r="CD23" s="728" t="s">
        <v>203</v>
      </c>
      <c r="CE23" s="729"/>
      <c r="CF23" s="729"/>
      <c r="CG23" s="729"/>
      <c r="CH23" s="729"/>
      <c r="CI23" s="729"/>
      <c r="CJ23" s="729"/>
      <c r="CK23" s="729"/>
      <c r="CL23" s="729"/>
      <c r="CM23" s="729"/>
      <c r="CN23" s="729"/>
      <c r="CO23" s="729"/>
      <c r="CP23" s="729"/>
      <c r="CQ23" s="730"/>
      <c r="CR23" s="728" t="s">
        <v>265</v>
      </c>
      <c r="CS23" s="729"/>
      <c r="CT23" s="729"/>
      <c r="CU23" s="729"/>
      <c r="CV23" s="729"/>
      <c r="CW23" s="729"/>
      <c r="CX23" s="729"/>
      <c r="CY23" s="730"/>
      <c r="CZ23" s="728" t="s">
        <v>266</v>
      </c>
      <c r="DA23" s="729"/>
      <c r="DB23" s="729"/>
      <c r="DC23" s="730"/>
      <c r="DD23" s="728" t="s">
        <v>267</v>
      </c>
      <c r="DE23" s="729"/>
      <c r="DF23" s="729"/>
      <c r="DG23" s="729"/>
      <c r="DH23" s="729"/>
      <c r="DI23" s="729"/>
      <c r="DJ23" s="729"/>
      <c r="DK23" s="730"/>
      <c r="DL23" s="731" t="s">
        <v>268</v>
      </c>
      <c r="DM23" s="732"/>
      <c r="DN23" s="732"/>
      <c r="DO23" s="732"/>
      <c r="DP23" s="732"/>
      <c r="DQ23" s="732"/>
      <c r="DR23" s="732"/>
      <c r="DS23" s="732"/>
      <c r="DT23" s="732"/>
      <c r="DU23" s="732"/>
      <c r="DV23" s="733"/>
      <c r="DW23" s="728" t="s">
        <v>269</v>
      </c>
      <c r="DX23" s="729"/>
      <c r="DY23" s="729"/>
      <c r="DZ23" s="729"/>
      <c r="EA23" s="729"/>
      <c r="EB23" s="729"/>
      <c r="EC23" s="730"/>
    </row>
    <row r="24" spans="2:133" ht="11.25" customHeight="1" x14ac:dyDescent="0.15">
      <c r="B24" s="620" t="s">
        <v>270</v>
      </c>
      <c r="C24" s="621"/>
      <c r="D24" s="621"/>
      <c r="E24" s="621"/>
      <c r="F24" s="621"/>
      <c r="G24" s="621"/>
      <c r="H24" s="621"/>
      <c r="I24" s="621"/>
      <c r="J24" s="621"/>
      <c r="K24" s="621"/>
      <c r="L24" s="621"/>
      <c r="M24" s="621"/>
      <c r="N24" s="621"/>
      <c r="O24" s="621"/>
      <c r="P24" s="621"/>
      <c r="Q24" s="622"/>
      <c r="R24" s="623">
        <v>85201</v>
      </c>
      <c r="S24" s="624"/>
      <c r="T24" s="624"/>
      <c r="U24" s="624"/>
      <c r="V24" s="624"/>
      <c r="W24" s="624"/>
      <c r="X24" s="624"/>
      <c r="Y24" s="625"/>
      <c r="Z24" s="676">
        <v>0.3</v>
      </c>
      <c r="AA24" s="676"/>
      <c r="AB24" s="676"/>
      <c r="AC24" s="676"/>
      <c r="AD24" s="677">
        <v>5580</v>
      </c>
      <c r="AE24" s="677"/>
      <c r="AF24" s="677"/>
      <c r="AG24" s="677"/>
      <c r="AH24" s="677"/>
      <c r="AI24" s="677"/>
      <c r="AJ24" s="677"/>
      <c r="AK24" s="677"/>
      <c r="AL24" s="646">
        <v>0</v>
      </c>
      <c r="AM24" s="678"/>
      <c r="AN24" s="678"/>
      <c r="AO24" s="679"/>
      <c r="AP24" s="714" t="s">
        <v>271</v>
      </c>
      <c r="AQ24" s="724"/>
      <c r="AR24" s="724"/>
      <c r="AS24" s="724"/>
      <c r="AT24" s="724"/>
      <c r="AU24" s="724"/>
      <c r="AV24" s="724"/>
      <c r="AW24" s="724"/>
      <c r="AX24" s="724"/>
      <c r="AY24" s="724"/>
      <c r="AZ24" s="724"/>
      <c r="BA24" s="724"/>
      <c r="BB24" s="724"/>
      <c r="BC24" s="724"/>
      <c r="BD24" s="724"/>
      <c r="BE24" s="724"/>
      <c r="BF24" s="716"/>
      <c r="BG24" s="623" t="s">
        <v>111</v>
      </c>
      <c r="BH24" s="624"/>
      <c r="BI24" s="624"/>
      <c r="BJ24" s="624"/>
      <c r="BK24" s="624"/>
      <c r="BL24" s="624"/>
      <c r="BM24" s="624"/>
      <c r="BN24" s="625"/>
      <c r="BO24" s="676" t="s">
        <v>111</v>
      </c>
      <c r="BP24" s="676"/>
      <c r="BQ24" s="676"/>
      <c r="BR24" s="676"/>
      <c r="BS24" s="629" t="s">
        <v>111</v>
      </c>
      <c r="BT24" s="624"/>
      <c r="BU24" s="624"/>
      <c r="BV24" s="624"/>
      <c r="BW24" s="624"/>
      <c r="BX24" s="624"/>
      <c r="BY24" s="624"/>
      <c r="BZ24" s="624"/>
      <c r="CA24" s="624"/>
      <c r="CB24" s="659"/>
      <c r="CD24" s="680" t="s">
        <v>272</v>
      </c>
      <c r="CE24" s="681"/>
      <c r="CF24" s="681"/>
      <c r="CG24" s="681"/>
      <c r="CH24" s="681"/>
      <c r="CI24" s="681"/>
      <c r="CJ24" s="681"/>
      <c r="CK24" s="681"/>
      <c r="CL24" s="681"/>
      <c r="CM24" s="681"/>
      <c r="CN24" s="681"/>
      <c r="CO24" s="681"/>
      <c r="CP24" s="681"/>
      <c r="CQ24" s="682"/>
      <c r="CR24" s="673">
        <v>14398740</v>
      </c>
      <c r="CS24" s="674"/>
      <c r="CT24" s="674"/>
      <c r="CU24" s="674"/>
      <c r="CV24" s="674"/>
      <c r="CW24" s="674"/>
      <c r="CX24" s="674"/>
      <c r="CY24" s="721"/>
      <c r="CZ24" s="725">
        <v>48.5</v>
      </c>
      <c r="DA24" s="726"/>
      <c r="DB24" s="726"/>
      <c r="DC24" s="727"/>
      <c r="DD24" s="720">
        <v>10071541</v>
      </c>
      <c r="DE24" s="674"/>
      <c r="DF24" s="674"/>
      <c r="DG24" s="674"/>
      <c r="DH24" s="674"/>
      <c r="DI24" s="674"/>
      <c r="DJ24" s="674"/>
      <c r="DK24" s="721"/>
      <c r="DL24" s="720">
        <v>9937887</v>
      </c>
      <c r="DM24" s="674"/>
      <c r="DN24" s="674"/>
      <c r="DO24" s="674"/>
      <c r="DP24" s="674"/>
      <c r="DQ24" s="674"/>
      <c r="DR24" s="674"/>
      <c r="DS24" s="674"/>
      <c r="DT24" s="674"/>
      <c r="DU24" s="674"/>
      <c r="DV24" s="721"/>
      <c r="DW24" s="722">
        <v>54.3</v>
      </c>
      <c r="DX24" s="691"/>
      <c r="DY24" s="691"/>
      <c r="DZ24" s="691"/>
      <c r="EA24" s="691"/>
      <c r="EB24" s="691"/>
      <c r="EC24" s="723"/>
    </row>
    <row r="25" spans="2:133" ht="11.25" customHeight="1" x14ac:dyDescent="0.15">
      <c r="B25" s="620" t="s">
        <v>273</v>
      </c>
      <c r="C25" s="621"/>
      <c r="D25" s="621"/>
      <c r="E25" s="621"/>
      <c r="F25" s="621"/>
      <c r="G25" s="621"/>
      <c r="H25" s="621"/>
      <c r="I25" s="621"/>
      <c r="J25" s="621"/>
      <c r="K25" s="621"/>
      <c r="L25" s="621"/>
      <c r="M25" s="621"/>
      <c r="N25" s="621"/>
      <c r="O25" s="621"/>
      <c r="P25" s="621"/>
      <c r="Q25" s="622"/>
      <c r="R25" s="623">
        <v>3772271</v>
      </c>
      <c r="S25" s="624"/>
      <c r="T25" s="624"/>
      <c r="U25" s="624"/>
      <c r="V25" s="624"/>
      <c r="W25" s="624"/>
      <c r="X25" s="624"/>
      <c r="Y25" s="625"/>
      <c r="Z25" s="676">
        <v>12</v>
      </c>
      <c r="AA25" s="676"/>
      <c r="AB25" s="676"/>
      <c r="AC25" s="676"/>
      <c r="AD25" s="677" t="s">
        <v>111</v>
      </c>
      <c r="AE25" s="677"/>
      <c r="AF25" s="677"/>
      <c r="AG25" s="677"/>
      <c r="AH25" s="677"/>
      <c r="AI25" s="677"/>
      <c r="AJ25" s="677"/>
      <c r="AK25" s="677"/>
      <c r="AL25" s="646" t="s">
        <v>111</v>
      </c>
      <c r="AM25" s="678"/>
      <c r="AN25" s="678"/>
      <c r="AO25" s="679"/>
      <c r="AP25" s="714" t="s">
        <v>274</v>
      </c>
      <c r="AQ25" s="724"/>
      <c r="AR25" s="724"/>
      <c r="AS25" s="724"/>
      <c r="AT25" s="724"/>
      <c r="AU25" s="724"/>
      <c r="AV25" s="724"/>
      <c r="AW25" s="724"/>
      <c r="AX25" s="724"/>
      <c r="AY25" s="724"/>
      <c r="AZ25" s="724"/>
      <c r="BA25" s="724"/>
      <c r="BB25" s="724"/>
      <c r="BC25" s="724"/>
      <c r="BD25" s="724"/>
      <c r="BE25" s="724"/>
      <c r="BF25" s="716"/>
      <c r="BG25" s="623" t="s">
        <v>111</v>
      </c>
      <c r="BH25" s="624"/>
      <c r="BI25" s="624"/>
      <c r="BJ25" s="624"/>
      <c r="BK25" s="624"/>
      <c r="BL25" s="624"/>
      <c r="BM25" s="624"/>
      <c r="BN25" s="625"/>
      <c r="BO25" s="676" t="s">
        <v>111</v>
      </c>
      <c r="BP25" s="676"/>
      <c r="BQ25" s="676"/>
      <c r="BR25" s="676"/>
      <c r="BS25" s="629" t="s">
        <v>111</v>
      </c>
      <c r="BT25" s="624"/>
      <c r="BU25" s="624"/>
      <c r="BV25" s="624"/>
      <c r="BW25" s="624"/>
      <c r="BX25" s="624"/>
      <c r="BY25" s="624"/>
      <c r="BZ25" s="624"/>
      <c r="CA25" s="624"/>
      <c r="CB25" s="659"/>
      <c r="CD25" s="660" t="s">
        <v>275</v>
      </c>
      <c r="CE25" s="657"/>
      <c r="CF25" s="657"/>
      <c r="CG25" s="657"/>
      <c r="CH25" s="657"/>
      <c r="CI25" s="657"/>
      <c r="CJ25" s="657"/>
      <c r="CK25" s="657"/>
      <c r="CL25" s="657"/>
      <c r="CM25" s="657"/>
      <c r="CN25" s="657"/>
      <c r="CO25" s="657"/>
      <c r="CP25" s="657"/>
      <c r="CQ25" s="658"/>
      <c r="CR25" s="623">
        <v>4948419</v>
      </c>
      <c r="CS25" s="642"/>
      <c r="CT25" s="642"/>
      <c r="CU25" s="642"/>
      <c r="CV25" s="642"/>
      <c r="CW25" s="642"/>
      <c r="CX25" s="642"/>
      <c r="CY25" s="643"/>
      <c r="CZ25" s="626">
        <v>16.7</v>
      </c>
      <c r="DA25" s="644"/>
      <c r="DB25" s="644"/>
      <c r="DC25" s="645"/>
      <c r="DD25" s="629">
        <v>4562041</v>
      </c>
      <c r="DE25" s="642"/>
      <c r="DF25" s="642"/>
      <c r="DG25" s="642"/>
      <c r="DH25" s="642"/>
      <c r="DI25" s="642"/>
      <c r="DJ25" s="642"/>
      <c r="DK25" s="643"/>
      <c r="DL25" s="629">
        <v>4428719</v>
      </c>
      <c r="DM25" s="642"/>
      <c r="DN25" s="642"/>
      <c r="DO25" s="642"/>
      <c r="DP25" s="642"/>
      <c r="DQ25" s="642"/>
      <c r="DR25" s="642"/>
      <c r="DS25" s="642"/>
      <c r="DT25" s="642"/>
      <c r="DU25" s="642"/>
      <c r="DV25" s="643"/>
      <c r="DW25" s="646">
        <v>24.2</v>
      </c>
      <c r="DX25" s="647"/>
      <c r="DY25" s="647"/>
      <c r="DZ25" s="647"/>
      <c r="EA25" s="647"/>
      <c r="EB25" s="647"/>
      <c r="EC25" s="648"/>
    </row>
    <row r="26" spans="2:133" ht="11.25" customHeight="1" x14ac:dyDescent="0.15">
      <c r="B26" s="717" t="s">
        <v>276</v>
      </c>
      <c r="C26" s="718"/>
      <c r="D26" s="718"/>
      <c r="E26" s="718"/>
      <c r="F26" s="718"/>
      <c r="G26" s="718"/>
      <c r="H26" s="718"/>
      <c r="I26" s="718"/>
      <c r="J26" s="718"/>
      <c r="K26" s="718"/>
      <c r="L26" s="718"/>
      <c r="M26" s="718"/>
      <c r="N26" s="718"/>
      <c r="O26" s="718"/>
      <c r="P26" s="718"/>
      <c r="Q26" s="719"/>
      <c r="R26" s="623" t="s">
        <v>111</v>
      </c>
      <c r="S26" s="624"/>
      <c r="T26" s="624"/>
      <c r="U26" s="624"/>
      <c r="V26" s="624"/>
      <c r="W26" s="624"/>
      <c r="X26" s="624"/>
      <c r="Y26" s="625"/>
      <c r="Z26" s="676" t="s">
        <v>111</v>
      </c>
      <c r="AA26" s="676"/>
      <c r="AB26" s="676"/>
      <c r="AC26" s="676"/>
      <c r="AD26" s="677" t="s">
        <v>111</v>
      </c>
      <c r="AE26" s="677"/>
      <c r="AF26" s="677"/>
      <c r="AG26" s="677"/>
      <c r="AH26" s="677"/>
      <c r="AI26" s="677"/>
      <c r="AJ26" s="677"/>
      <c r="AK26" s="677"/>
      <c r="AL26" s="646" t="s">
        <v>111</v>
      </c>
      <c r="AM26" s="678"/>
      <c r="AN26" s="678"/>
      <c r="AO26" s="679"/>
      <c r="AP26" s="714" t="s">
        <v>277</v>
      </c>
      <c r="AQ26" s="715"/>
      <c r="AR26" s="715"/>
      <c r="AS26" s="715"/>
      <c r="AT26" s="715"/>
      <c r="AU26" s="715"/>
      <c r="AV26" s="715"/>
      <c r="AW26" s="715"/>
      <c r="AX26" s="715"/>
      <c r="AY26" s="715"/>
      <c r="AZ26" s="715"/>
      <c r="BA26" s="715"/>
      <c r="BB26" s="715"/>
      <c r="BC26" s="715"/>
      <c r="BD26" s="715"/>
      <c r="BE26" s="715"/>
      <c r="BF26" s="716"/>
      <c r="BG26" s="623" t="s">
        <v>111</v>
      </c>
      <c r="BH26" s="624"/>
      <c r="BI26" s="624"/>
      <c r="BJ26" s="624"/>
      <c r="BK26" s="624"/>
      <c r="BL26" s="624"/>
      <c r="BM26" s="624"/>
      <c r="BN26" s="625"/>
      <c r="BO26" s="676" t="s">
        <v>111</v>
      </c>
      <c r="BP26" s="676"/>
      <c r="BQ26" s="676"/>
      <c r="BR26" s="676"/>
      <c r="BS26" s="629" t="s">
        <v>111</v>
      </c>
      <c r="BT26" s="624"/>
      <c r="BU26" s="624"/>
      <c r="BV26" s="624"/>
      <c r="BW26" s="624"/>
      <c r="BX26" s="624"/>
      <c r="BY26" s="624"/>
      <c r="BZ26" s="624"/>
      <c r="CA26" s="624"/>
      <c r="CB26" s="659"/>
      <c r="CD26" s="660" t="s">
        <v>278</v>
      </c>
      <c r="CE26" s="657"/>
      <c r="CF26" s="657"/>
      <c r="CG26" s="657"/>
      <c r="CH26" s="657"/>
      <c r="CI26" s="657"/>
      <c r="CJ26" s="657"/>
      <c r="CK26" s="657"/>
      <c r="CL26" s="657"/>
      <c r="CM26" s="657"/>
      <c r="CN26" s="657"/>
      <c r="CO26" s="657"/>
      <c r="CP26" s="657"/>
      <c r="CQ26" s="658"/>
      <c r="CR26" s="623">
        <v>3044717</v>
      </c>
      <c r="CS26" s="624"/>
      <c r="CT26" s="624"/>
      <c r="CU26" s="624"/>
      <c r="CV26" s="624"/>
      <c r="CW26" s="624"/>
      <c r="CX26" s="624"/>
      <c r="CY26" s="625"/>
      <c r="CZ26" s="626">
        <v>10.199999999999999</v>
      </c>
      <c r="DA26" s="644"/>
      <c r="DB26" s="644"/>
      <c r="DC26" s="645"/>
      <c r="DD26" s="629">
        <v>2874484</v>
      </c>
      <c r="DE26" s="624"/>
      <c r="DF26" s="624"/>
      <c r="DG26" s="624"/>
      <c r="DH26" s="624"/>
      <c r="DI26" s="624"/>
      <c r="DJ26" s="624"/>
      <c r="DK26" s="625"/>
      <c r="DL26" s="629" t="s">
        <v>215</v>
      </c>
      <c r="DM26" s="624"/>
      <c r="DN26" s="624"/>
      <c r="DO26" s="624"/>
      <c r="DP26" s="624"/>
      <c r="DQ26" s="624"/>
      <c r="DR26" s="624"/>
      <c r="DS26" s="624"/>
      <c r="DT26" s="624"/>
      <c r="DU26" s="624"/>
      <c r="DV26" s="625"/>
      <c r="DW26" s="646" t="s">
        <v>215</v>
      </c>
      <c r="DX26" s="647"/>
      <c r="DY26" s="647"/>
      <c r="DZ26" s="647"/>
      <c r="EA26" s="647"/>
      <c r="EB26" s="647"/>
      <c r="EC26" s="648"/>
    </row>
    <row r="27" spans="2:133" ht="11.25" customHeight="1" x14ac:dyDescent="0.15">
      <c r="B27" s="620" t="s">
        <v>279</v>
      </c>
      <c r="C27" s="621"/>
      <c r="D27" s="621"/>
      <c r="E27" s="621"/>
      <c r="F27" s="621"/>
      <c r="G27" s="621"/>
      <c r="H27" s="621"/>
      <c r="I27" s="621"/>
      <c r="J27" s="621"/>
      <c r="K27" s="621"/>
      <c r="L27" s="621"/>
      <c r="M27" s="621"/>
      <c r="N27" s="621"/>
      <c r="O27" s="621"/>
      <c r="P27" s="621"/>
      <c r="Q27" s="622"/>
      <c r="R27" s="623">
        <v>2358095</v>
      </c>
      <c r="S27" s="624"/>
      <c r="T27" s="624"/>
      <c r="U27" s="624"/>
      <c r="V27" s="624"/>
      <c r="W27" s="624"/>
      <c r="X27" s="624"/>
      <c r="Y27" s="625"/>
      <c r="Z27" s="676">
        <v>7.5</v>
      </c>
      <c r="AA27" s="676"/>
      <c r="AB27" s="676"/>
      <c r="AC27" s="676"/>
      <c r="AD27" s="677" t="s">
        <v>111</v>
      </c>
      <c r="AE27" s="677"/>
      <c r="AF27" s="677"/>
      <c r="AG27" s="677"/>
      <c r="AH27" s="677"/>
      <c r="AI27" s="677"/>
      <c r="AJ27" s="677"/>
      <c r="AK27" s="677"/>
      <c r="AL27" s="646" t="s">
        <v>111</v>
      </c>
      <c r="AM27" s="678"/>
      <c r="AN27" s="678"/>
      <c r="AO27" s="679"/>
      <c r="AP27" s="620" t="s">
        <v>280</v>
      </c>
      <c r="AQ27" s="621"/>
      <c r="AR27" s="621"/>
      <c r="AS27" s="621"/>
      <c r="AT27" s="621"/>
      <c r="AU27" s="621"/>
      <c r="AV27" s="621"/>
      <c r="AW27" s="621"/>
      <c r="AX27" s="621"/>
      <c r="AY27" s="621"/>
      <c r="AZ27" s="621"/>
      <c r="BA27" s="621"/>
      <c r="BB27" s="621"/>
      <c r="BC27" s="621"/>
      <c r="BD27" s="621"/>
      <c r="BE27" s="621"/>
      <c r="BF27" s="622"/>
      <c r="BG27" s="623">
        <v>4740695</v>
      </c>
      <c r="BH27" s="624"/>
      <c r="BI27" s="624"/>
      <c r="BJ27" s="624"/>
      <c r="BK27" s="624"/>
      <c r="BL27" s="624"/>
      <c r="BM27" s="624"/>
      <c r="BN27" s="625"/>
      <c r="BO27" s="676">
        <v>100</v>
      </c>
      <c r="BP27" s="676"/>
      <c r="BQ27" s="676"/>
      <c r="BR27" s="676"/>
      <c r="BS27" s="629">
        <v>48111</v>
      </c>
      <c r="BT27" s="624"/>
      <c r="BU27" s="624"/>
      <c r="BV27" s="624"/>
      <c r="BW27" s="624"/>
      <c r="BX27" s="624"/>
      <c r="BY27" s="624"/>
      <c r="BZ27" s="624"/>
      <c r="CA27" s="624"/>
      <c r="CB27" s="659"/>
      <c r="CD27" s="660" t="s">
        <v>281</v>
      </c>
      <c r="CE27" s="657"/>
      <c r="CF27" s="657"/>
      <c r="CG27" s="657"/>
      <c r="CH27" s="657"/>
      <c r="CI27" s="657"/>
      <c r="CJ27" s="657"/>
      <c r="CK27" s="657"/>
      <c r="CL27" s="657"/>
      <c r="CM27" s="657"/>
      <c r="CN27" s="657"/>
      <c r="CO27" s="657"/>
      <c r="CP27" s="657"/>
      <c r="CQ27" s="658"/>
      <c r="CR27" s="623">
        <v>5831854</v>
      </c>
      <c r="CS27" s="642"/>
      <c r="CT27" s="642"/>
      <c r="CU27" s="642"/>
      <c r="CV27" s="642"/>
      <c r="CW27" s="642"/>
      <c r="CX27" s="642"/>
      <c r="CY27" s="643"/>
      <c r="CZ27" s="626">
        <v>19.600000000000001</v>
      </c>
      <c r="DA27" s="644"/>
      <c r="DB27" s="644"/>
      <c r="DC27" s="645"/>
      <c r="DD27" s="629">
        <v>1926205</v>
      </c>
      <c r="DE27" s="642"/>
      <c r="DF27" s="642"/>
      <c r="DG27" s="642"/>
      <c r="DH27" s="642"/>
      <c r="DI27" s="642"/>
      <c r="DJ27" s="642"/>
      <c r="DK27" s="643"/>
      <c r="DL27" s="629">
        <v>1926205</v>
      </c>
      <c r="DM27" s="642"/>
      <c r="DN27" s="642"/>
      <c r="DO27" s="642"/>
      <c r="DP27" s="642"/>
      <c r="DQ27" s="642"/>
      <c r="DR27" s="642"/>
      <c r="DS27" s="642"/>
      <c r="DT27" s="642"/>
      <c r="DU27" s="642"/>
      <c r="DV27" s="643"/>
      <c r="DW27" s="646">
        <v>10.5</v>
      </c>
      <c r="DX27" s="647"/>
      <c r="DY27" s="647"/>
      <c r="DZ27" s="647"/>
      <c r="EA27" s="647"/>
      <c r="EB27" s="647"/>
      <c r="EC27" s="648"/>
    </row>
    <row r="28" spans="2:133" ht="11.25" customHeight="1" x14ac:dyDescent="0.15">
      <c r="B28" s="620" t="s">
        <v>282</v>
      </c>
      <c r="C28" s="621"/>
      <c r="D28" s="621"/>
      <c r="E28" s="621"/>
      <c r="F28" s="621"/>
      <c r="G28" s="621"/>
      <c r="H28" s="621"/>
      <c r="I28" s="621"/>
      <c r="J28" s="621"/>
      <c r="K28" s="621"/>
      <c r="L28" s="621"/>
      <c r="M28" s="621"/>
      <c r="N28" s="621"/>
      <c r="O28" s="621"/>
      <c r="P28" s="621"/>
      <c r="Q28" s="622"/>
      <c r="R28" s="623">
        <v>85005</v>
      </c>
      <c r="S28" s="624"/>
      <c r="T28" s="624"/>
      <c r="U28" s="624"/>
      <c r="V28" s="624"/>
      <c r="W28" s="624"/>
      <c r="X28" s="624"/>
      <c r="Y28" s="625"/>
      <c r="Z28" s="676">
        <v>0.3</v>
      </c>
      <c r="AA28" s="676"/>
      <c r="AB28" s="676"/>
      <c r="AC28" s="676"/>
      <c r="AD28" s="677">
        <v>14172</v>
      </c>
      <c r="AE28" s="677"/>
      <c r="AF28" s="677"/>
      <c r="AG28" s="677"/>
      <c r="AH28" s="677"/>
      <c r="AI28" s="677"/>
      <c r="AJ28" s="677"/>
      <c r="AK28" s="677"/>
      <c r="AL28" s="646">
        <v>0.1</v>
      </c>
      <c r="AM28" s="678"/>
      <c r="AN28" s="678"/>
      <c r="AO28" s="679"/>
      <c r="AP28" s="604"/>
      <c r="AQ28" s="605"/>
      <c r="AR28" s="605"/>
      <c r="AS28" s="605"/>
      <c r="AT28" s="605"/>
      <c r="AU28" s="605"/>
      <c r="AV28" s="605"/>
      <c r="AW28" s="605"/>
      <c r="AX28" s="605"/>
      <c r="AY28" s="605"/>
      <c r="AZ28" s="605"/>
      <c r="BA28" s="605"/>
      <c r="BB28" s="605"/>
      <c r="BC28" s="605"/>
      <c r="BD28" s="605"/>
      <c r="BE28" s="605"/>
      <c r="BF28" s="606"/>
      <c r="BG28" s="623"/>
      <c r="BH28" s="624"/>
      <c r="BI28" s="624"/>
      <c r="BJ28" s="624"/>
      <c r="BK28" s="624"/>
      <c r="BL28" s="624"/>
      <c r="BM28" s="624"/>
      <c r="BN28" s="625"/>
      <c r="BO28" s="676"/>
      <c r="BP28" s="676"/>
      <c r="BQ28" s="676"/>
      <c r="BR28" s="676"/>
      <c r="BS28" s="677"/>
      <c r="BT28" s="677"/>
      <c r="BU28" s="677"/>
      <c r="BV28" s="677"/>
      <c r="BW28" s="677"/>
      <c r="BX28" s="677"/>
      <c r="BY28" s="677"/>
      <c r="BZ28" s="677"/>
      <c r="CA28" s="677"/>
      <c r="CB28" s="713"/>
      <c r="CD28" s="660" t="s">
        <v>283</v>
      </c>
      <c r="CE28" s="657"/>
      <c r="CF28" s="657"/>
      <c r="CG28" s="657"/>
      <c r="CH28" s="657"/>
      <c r="CI28" s="657"/>
      <c r="CJ28" s="657"/>
      <c r="CK28" s="657"/>
      <c r="CL28" s="657"/>
      <c r="CM28" s="657"/>
      <c r="CN28" s="657"/>
      <c r="CO28" s="657"/>
      <c r="CP28" s="657"/>
      <c r="CQ28" s="658"/>
      <c r="CR28" s="623">
        <v>3618467</v>
      </c>
      <c r="CS28" s="624"/>
      <c r="CT28" s="624"/>
      <c r="CU28" s="624"/>
      <c r="CV28" s="624"/>
      <c r="CW28" s="624"/>
      <c r="CX28" s="624"/>
      <c r="CY28" s="625"/>
      <c r="CZ28" s="626">
        <v>12.2</v>
      </c>
      <c r="DA28" s="644"/>
      <c r="DB28" s="644"/>
      <c r="DC28" s="645"/>
      <c r="DD28" s="629">
        <v>3583295</v>
      </c>
      <c r="DE28" s="624"/>
      <c r="DF28" s="624"/>
      <c r="DG28" s="624"/>
      <c r="DH28" s="624"/>
      <c r="DI28" s="624"/>
      <c r="DJ28" s="624"/>
      <c r="DK28" s="625"/>
      <c r="DL28" s="629">
        <v>3582963</v>
      </c>
      <c r="DM28" s="624"/>
      <c r="DN28" s="624"/>
      <c r="DO28" s="624"/>
      <c r="DP28" s="624"/>
      <c r="DQ28" s="624"/>
      <c r="DR28" s="624"/>
      <c r="DS28" s="624"/>
      <c r="DT28" s="624"/>
      <c r="DU28" s="624"/>
      <c r="DV28" s="625"/>
      <c r="DW28" s="646">
        <v>19.600000000000001</v>
      </c>
      <c r="DX28" s="647"/>
      <c r="DY28" s="647"/>
      <c r="DZ28" s="647"/>
      <c r="EA28" s="647"/>
      <c r="EB28" s="647"/>
      <c r="EC28" s="648"/>
    </row>
    <row r="29" spans="2:133" ht="11.25" customHeight="1" x14ac:dyDescent="0.15">
      <c r="B29" s="620" t="s">
        <v>284</v>
      </c>
      <c r="C29" s="621"/>
      <c r="D29" s="621"/>
      <c r="E29" s="621"/>
      <c r="F29" s="621"/>
      <c r="G29" s="621"/>
      <c r="H29" s="621"/>
      <c r="I29" s="621"/>
      <c r="J29" s="621"/>
      <c r="K29" s="621"/>
      <c r="L29" s="621"/>
      <c r="M29" s="621"/>
      <c r="N29" s="621"/>
      <c r="O29" s="621"/>
      <c r="P29" s="621"/>
      <c r="Q29" s="622"/>
      <c r="R29" s="623">
        <v>10025</v>
      </c>
      <c r="S29" s="624"/>
      <c r="T29" s="624"/>
      <c r="U29" s="624"/>
      <c r="V29" s="624"/>
      <c r="W29" s="624"/>
      <c r="X29" s="624"/>
      <c r="Y29" s="625"/>
      <c r="Z29" s="676">
        <v>0</v>
      </c>
      <c r="AA29" s="676"/>
      <c r="AB29" s="676"/>
      <c r="AC29" s="676"/>
      <c r="AD29" s="677" t="s">
        <v>111</v>
      </c>
      <c r="AE29" s="677"/>
      <c r="AF29" s="677"/>
      <c r="AG29" s="677"/>
      <c r="AH29" s="677"/>
      <c r="AI29" s="677"/>
      <c r="AJ29" s="677"/>
      <c r="AK29" s="677"/>
      <c r="AL29" s="646" t="s">
        <v>111</v>
      </c>
      <c r="AM29" s="678"/>
      <c r="AN29" s="678"/>
      <c r="AO29" s="679"/>
      <c r="AP29" s="683" t="s">
        <v>203</v>
      </c>
      <c r="AQ29" s="684"/>
      <c r="AR29" s="684"/>
      <c r="AS29" s="684"/>
      <c r="AT29" s="684"/>
      <c r="AU29" s="684"/>
      <c r="AV29" s="684"/>
      <c r="AW29" s="684"/>
      <c r="AX29" s="684"/>
      <c r="AY29" s="684"/>
      <c r="AZ29" s="684"/>
      <c r="BA29" s="684"/>
      <c r="BB29" s="684"/>
      <c r="BC29" s="684"/>
      <c r="BD29" s="684"/>
      <c r="BE29" s="684"/>
      <c r="BF29" s="685"/>
      <c r="BG29" s="683" t="s">
        <v>285</v>
      </c>
      <c r="BH29" s="699"/>
      <c r="BI29" s="699"/>
      <c r="BJ29" s="699"/>
      <c r="BK29" s="699"/>
      <c r="BL29" s="699"/>
      <c r="BM29" s="699"/>
      <c r="BN29" s="699"/>
      <c r="BO29" s="699"/>
      <c r="BP29" s="699"/>
      <c r="BQ29" s="700"/>
      <c r="BR29" s="683" t="s">
        <v>286</v>
      </c>
      <c r="BS29" s="699"/>
      <c r="BT29" s="699"/>
      <c r="BU29" s="699"/>
      <c r="BV29" s="699"/>
      <c r="BW29" s="699"/>
      <c r="BX29" s="699"/>
      <c r="BY29" s="699"/>
      <c r="BZ29" s="699"/>
      <c r="CA29" s="699"/>
      <c r="CB29" s="700"/>
      <c r="CD29" s="693" t="s">
        <v>287</v>
      </c>
      <c r="CE29" s="694"/>
      <c r="CF29" s="660" t="s">
        <v>288</v>
      </c>
      <c r="CG29" s="657"/>
      <c r="CH29" s="657"/>
      <c r="CI29" s="657"/>
      <c r="CJ29" s="657"/>
      <c r="CK29" s="657"/>
      <c r="CL29" s="657"/>
      <c r="CM29" s="657"/>
      <c r="CN29" s="657"/>
      <c r="CO29" s="657"/>
      <c r="CP29" s="657"/>
      <c r="CQ29" s="658"/>
      <c r="CR29" s="623">
        <v>3618289</v>
      </c>
      <c r="CS29" s="642"/>
      <c r="CT29" s="642"/>
      <c r="CU29" s="642"/>
      <c r="CV29" s="642"/>
      <c r="CW29" s="642"/>
      <c r="CX29" s="642"/>
      <c r="CY29" s="643"/>
      <c r="CZ29" s="626">
        <v>12.2</v>
      </c>
      <c r="DA29" s="644"/>
      <c r="DB29" s="644"/>
      <c r="DC29" s="645"/>
      <c r="DD29" s="629">
        <v>3583117</v>
      </c>
      <c r="DE29" s="642"/>
      <c r="DF29" s="642"/>
      <c r="DG29" s="642"/>
      <c r="DH29" s="642"/>
      <c r="DI29" s="642"/>
      <c r="DJ29" s="642"/>
      <c r="DK29" s="643"/>
      <c r="DL29" s="629">
        <v>3582785</v>
      </c>
      <c r="DM29" s="642"/>
      <c r="DN29" s="642"/>
      <c r="DO29" s="642"/>
      <c r="DP29" s="642"/>
      <c r="DQ29" s="642"/>
      <c r="DR29" s="642"/>
      <c r="DS29" s="642"/>
      <c r="DT29" s="642"/>
      <c r="DU29" s="642"/>
      <c r="DV29" s="643"/>
      <c r="DW29" s="646">
        <v>19.600000000000001</v>
      </c>
      <c r="DX29" s="647"/>
      <c r="DY29" s="647"/>
      <c r="DZ29" s="647"/>
      <c r="EA29" s="647"/>
      <c r="EB29" s="647"/>
      <c r="EC29" s="648"/>
    </row>
    <row r="30" spans="2:133" ht="11.25" customHeight="1" x14ac:dyDescent="0.15">
      <c r="B30" s="620" t="s">
        <v>289</v>
      </c>
      <c r="C30" s="621"/>
      <c r="D30" s="621"/>
      <c r="E30" s="621"/>
      <c r="F30" s="621"/>
      <c r="G30" s="621"/>
      <c r="H30" s="621"/>
      <c r="I30" s="621"/>
      <c r="J30" s="621"/>
      <c r="K30" s="621"/>
      <c r="L30" s="621"/>
      <c r="M30" s="621"/>
      <c r="N30" s="621"/>
      <c r="O30" s="621"/>
      <c r="P30" s="621"/>
      <c r="Q30" s="622"/>
      <c r="R30" s="623">
        <v>87052</v>
      </c>
      <c r="S30" s="624"/>
      <c r="T30" s="624"/>
      <c r="U30" s="624"/>
      <c r="V30" s="624"/>
      <c r="W30" s="624"/>
      <c r="X30" s="624"/>
      <c r="Y30" s="625"/>
      <c r="Z30" s="676">
        <v>0.3</v>
      </c>
      <c r="AA30" s="676"/>
      <c r="AB30" s="676"/>
      <c r="AC30" s="676"/>
      <c r="AD30" s="677" t="s">
        <v>111</v>
      </c>
      <c r="AE30" s="677"/>
      <c r="AF30" s="677"/>
      <c r="AG30" s="677"/>
      <c r="AH30" s="677"/>
      <c r="AI30" s="677"/>
      <c r="AJ30" s="677"/>
      <c r="AK30" s="677"/>
      <c r="AL30" s="646" t="s">
        <v>111</v>
      </c>
      <c r="AM30" s="678"/>
      <c r="AN30" s="678"/>
      <c r="AO30" s="679"/>
      <c r="AP30" s="701" t="s">
        <v>290</v>
      </c>
      <c r="AQ30" s="702"/>
      <c r="AR30" s="702"/>
      <c r="AS30" s="702"/>
      <c r="AT30" s="707" t="s">
        <v>291</v>
      </c>
      <c r="AU30" s="182"/>
      <c r="AV30" s="182"/>
      <c r="AW30" s="182"/>
      <c r="AX30" s="710" t="s">
        <v>169</v>
      </c>
      <c r="AY30" s="711"/>
      <c r="AZ30" s="711"/>
      <c r="BA30" s="711"/>
      <c r="BB30" s="711"/>
      <c r="BC30" s="711"/>
      <c r="BD30" s="711"/>
      <c r="BE30" s="711"/>
      <c r="BF30" s="712"/>
      <c r="BG30" s="689">
        <v>98</v>
      </c>
      <c r="BH30" s="690"/>
      <c r="BI30" s="690"/>
      <c r="BJ30" s="690"/>
      <c r="BK30" s="690"/>
      <c r="BL30" s="690"/>
      <c r="BM30" s="691">
        <v>93.6</v>
      </c>
      <c r="BN30" s="690"/>
      <c r="BO30" s="690"/>
      <c r="BP30" s="690"/>
      <c r="BQ30" s="692"/>
      <c r="BR30" s="689">
        <v>97.6</v>
      </c>
      <c r="BS30" s="690"/>
      <c r="BT30" s="690"/>
      <c r="BU30" s="690"/>
      <c r="BV30" s="690"/>
      <c r="BW30" s="690"/>
      <c r="BX30" s="691">
        <v>92.6</v>
      </c>
      <c r="BY30" s="690"/>
      <c r="BZ30" s="690"/>
      <c r="CA30" s="690"/>
      <c r="CB30" s="692"/>
      <c r="CD30" s="695"/>
      <c r="CE30" s="696"/>
      <c r="CF30" s="660" t="s">
        <v>292</v>
      </c>
      <c r="CG30" s="657"/>
      <c r="CH30" s="657"/>
      <c r="CI30" s="657"/>
      <c r="CJ30" s="657"/>
      <c r="CK30" s="657"/>
      <c r="CL30" s="657"/>
      <c r="CM30" s="657"/>
      <c r="CN30" s="657"/>
      <c r="CO30" s="657"/>
      <c r="CP30" s="657"/>
      <c r="CQ30" s="658"/>
      <c r="CR30" s="623">
        <v>3266010</v>
      </c>
      <c r="CS30" s="624"/>
      <c r="CT30" s="624"/>
      <c r="CU30" s="624"/>
      <c r="CV30" s="624"/>
      <c r="CW30" s="624"/>
      <c r="CX30" s="624"/>
      <c r="CY30" s="625"/>
      <c r="CZ30" s="626">
        <v>11</v>
      </c>
      <c r="DA30" s="644"/>
      <c r="DB30" s="644"/>
      <c r="DC30" s="645"/>
      <c r="DD30" s="629">
        <v>3232557</v>
      </c>
      <c r="DE30" s="624"/>
      <c r="DF30" s="624"/>
      <c r="DG30" s="624"/>
      <c r="DH30" s="624"/>
      <c r="DI30" s="624"/>
      <c r="DJ30" s="624"/>
      <c r="DK30" s="625"/>
      <c r="DL30" s="629">
        <v>3232225</v>
      </c>
      <c r="DM30" s="624"/>
      <c r="DN30" s="624"/>
      <c r="DO30" s="624"/>
      <c r="DP30" s="624"/>
      <c r="DQ30" s="624"/>
      <c r="DR30" s="624"/>
      <c r="DS30" s="624"/>
      <c r="DT30" s="624"/>
      <c r="DU30" s="624"/>
      <c r="DV30" s="625"/>
      <c r="DW30" s="646">
        <v>17.7</v>
      </c>
      <c r="DX30" s="647"/>
      <c r="DY30" s="647"/>
      <c r="DZ30" s="647"/>
      <c r="EA30" s="647"/>
      <c r="EB30" s="647"/>
      <c r="EC30" s="648"/>
    </row>
    <row r="31" spans="2:133" ht="11.25" customHeight="1" x14ac:dyDescent="0.15">
      <c r="B31" s="620" t="s">
        <v>293</v>
      </c>
      <c r="C31" s="621"/>
      <c r="D31" s="621"/>
      <c r="E31" s="621"/>
      <c r="F31" s="621"/>
      <c r="G31" s="621"/>
      <c r="H31" s="621"/>
      <c r="I31" s="621"/>
      <c r="J31" s="621"/>
      <c r="K31" s="621"/>
      <c r="L31" s="621"/>
      <c r="M31" s="621"/>
      <c r="N31" s="621"/>
      <c r="O31" s="621"/>
      <c r="P31" s="621"/>
      <c r="Q31" s="622"/>
      <c r="R31" s="623">
        <v>1654407</v>
      </c>
      <c r="S31" s="624"/>
      <c r="T31" s="624"/>
      <c r="U31" s="624"/>
      <c r="V31" s="624"/>
      <c r="W31" s="624"/>
      <c r="X31" s="624"/>
      <c r="Y31" s="625"/>
      <c r="Z31" s="676">
        <v>5.3</v>
      </c>
      <c r="AA31" s="676"/>
      <c r="AB31" s="676"/>
      <c r="AC31" s="676"/>
      <c r="AD31" s="677" t="s">
        <v>111</v>
      </c>
      <c r="AE31" s="677"/>
      <c r="AF31" s="677"/>
      <c r="AG31" s="677"/>
      <c r="AH31" s="677"/>
      <c r="AI31" s="677"/>
      <c r="AJ31" s="677"/>
      <c r="AK31" s="677"/>
      <c r="AL31" s="646" t="s">
        <v>111</v>
      </c>
      <c r="AM31" s="678"/>
      <c r="AN31" s="678"/>
      <c r="AO31" s="679"/>
      <c r="AP31" s="703"/>
      <c r="AQ31" s="704"/>
      <c r="AR31" s="704"/>
      <c r="AS31" s="704"/>
      <c r="AT31" s="708"/>
      <c r="AU31" s="181" t="s">
        <v>294</v>
      </c>
      <c r="AV31" s="181"/>
      <c r="AW31" s="181"/>
      <c r="AX31" s="620" t="s">
        <v>295</v>
      </c>
      <c r="AY31" s="621"/>
      <c r="AZ31" s="621"/>
      <c r="BA31" s="621"/>
      <c r="BB31" s="621"/>
      <c r="BC31" s="621"/>
      <c r="BD31" s="621"/>
      <c r="BE31" s="621"/>
      <c r="BF31" s="622"/>
      <c r="BG31" s="687">
        <v>98.4</v>
      </c>
      <c r="BH31" s="642"/>
      <c r="BI31" s="642"/>
      <c r="BJ31" s="642"/>
      <c r="BK31" s="642"/>
      <c r="BL31" s="642"/>
      <c r="BM31" s="678">
        <v>95.3</v>
      </c>
      <c r="BN31" s="688"/>
      <c r="BO31" s="688"/>
      <c r="BP31" s="688"/>
      <c r="BQ31" s="652"/>
      <c r="BR31" s="687">
        <v>98.4</v>
      </c>
      <c r="BS31" s="642"/>
      <c r="BT31" s="642"/>
      <c r="BU31" s="642"/>
      <c r="BV31" s="642"/>
      <c r="BW31" s="642"/>
      <c r="BX31" s="678">
        <v>94.3</v>
      </c>
      <c r="BY31" s="688"/>
      <c r="BZ31" s="688"/>
      <c r="CA31" s="688"/>
      <c r="CB31" s="652"/>
      <c r="CD31" s="695"/>
      <c r="CE31" s="696"/>
      <c r="CF31" s="660" t="s">
        <v>296</v>
      </c>
      <c r="CG31" s="657"/>
      <c r="CH31" s="657"/>
      <c r="CI31" s="657"/>
      <c r="CJ31" s="657"/>
      <c r="CK31" s="657"/>
      <c r="CL31" s="657"/>
      <c r="CM31" s="657"/>
      <c r="CN31" s="657"/>
      <c r="CO31" s="657"/>
      <c r="CP31" s="657"/>
      <c r="CQ31" s="658"/>
      <c r="CR31" s="623">
        <v>352279</v>
      </c>
      <c r="CS31" s="642"/>
      <c r="CT31" s="642"/>
      <c r="CU31" s="642"/>
      <c r="CV31" s="642"/>
      <c r="CW31" s="642"/>
      <c r="CX31" s="642"/>
      <c r="CY31" s="643"/>
      <c r="CZ31" s="626">
        <v>1.2</v>
      </c>
      <c r="DA31" s="644"/>
      <c r="DB31" s="644"/>
      <c r="DC31" s="645"/>
      <c r="DD31" s="629">
        <v>350560</v>
      </c>
      <c r="DE31" s="642"/>
      <c r="DF31" s="642"/>
      <c r="DG31" s="642"/>
      <c r="DH31" s="642"/>
      <c r="DI31" s="642"/>
      <c r="DJ31" s="642"/>
      <c r="DK31" s="643"/>
      <c r="DL31" s="629">
        <v>350560</v>
      </c>
      <c r="DM31" s="642"/>
      <c r="DN31" s="642"/>
      <c r="DO31" s="642"/>
      <c r="DP31" s="642"/>
      <c r="DQ31" s="642"/>
      <c r="DR31" s="642"/>
      <c r="DS31" s="642"/>
      <c r="DT31" s="642"/>
      <c r="DU31" s="642"/>
      <c r="DV31" s="643"/>
      <c r="DW31" s="646">
        <v>1.9</v>
      </c>
      <c r="DX31" s="647"/>
      <c r="DY31" s="647"/>
      <c r="DZ31" s="647"/>
      <c r="EA31" s="647"/>
      <c r="EB31" s="647"/>
      <c r="EC31" s="648"/>
    </row>
    <row r="32" spans="2:133" ht="11.25" customHeight="1" x14ac:dyDescent="0.15">
      <c r="B32" s="620" t="s">
        <v>297</v>
      </c>
      <c r="C32" s="621"/>
      <c r="D32" s="621"/>
      <c r="E32" s="621"/>
      <c r="F32" s="621"/>
      <c r="G32" s="621"/>
      <c r="H32" s="621"/>
      <c r="I32" s="621"/>
      <c r="J32" s="621"/>
      <c r="K32" s="621"/>
      <c r="L32" s="621"/>
      <c r="M32" s="621"/>
      <c r="N32" s="621"/>
      <c r="O32" s="621"/>
      <c r="P32" s="621"/>
      <c r="Q32" s="622"/>
      <c r="R32" s="623">
        <v>679731</v>
      </c>
      <c r="S32" s="624"/>
      <c r="T32" s="624"/>
      <c r="U32" s="624"/>
      <c r="V32" s="624"/>
      <c r="W32" s="624"/>
      <c r="X32" s="624"/>
      <c r="Y32" s="625"/>
      <c r="Z32" s="676">
        <v>2.2000000000000002</v>
      </c>
      <c r="AA32" s="676"/>
      <c r="AB32" s="676"/>
      <c r="AC32" s="676"/>
      <c r="AD32" s="677">
        <v>1302</v>
      </c>
      <c r="AE32" s="677"/>
      <c r="AF32" s="677"/>
      <c r="AG32" s="677"/>
      <c r="AH32" s="677"/>
      <c r="AI32" s="677"/>
      <c r="AJ32" s="677"/>
      <c r="AK32" s="677"/>
      <c r="AL32" s="646">
        <v>0</v>
      </c>
      <c r="AM32" s="678"/>
      <c r="AN32" s="678"/>
      <c r="AO32" s="679"/>
      <c r="AP32" s="705"/>
      <c r="AQ32" s="706"/>
      <c r="AR32" s="706"/>
      <c r="AS32" s="706"/>
      <c r="AT32" s="709"/>
      <c r="AU32" s="183"/>
      <c r="AV32" s="183"/>
      <c r="AW32" s="183"/>
      <c r="AX32" s="604" t="s">
        <v>298</v>
      </c>
      <c r="AY32" s="605"/>
      <c r="AZ32" s="605"/>
      <c r="BA32" s="605"/>
      <c r="BB32" s="605"/>
      <c r="BC32" s="605"/>
      <c r="BD32" s="605"/>
      <c r="BE32" s="605"/>
      <c r="BF32" s="606"/>
      <c r="BG32" s="686">
        <v>97.3</v>
      </c>
      <c r="BH32" s="608"/>
      <c r="BI32" s="608"/>
      <c r="BJ32" s="608"/>
      <c r="BK32" s="608"/>
      <c r="BL32" s="608"/>
      <c r="BM32" s="671">
        <v>91.1</v>
      </c>
      <c r="BN32" s="608"/>
      <c r="BO32" s="608"/>
      <c r="BP32" s="608"/>
      <c r="BQ32" s="665"/>
      <c r="BR32" s="686">
        <v>96.5</v>
      </c>
      <c r="BS32" s="608"/>
      <c r="BT32" s="608"/>
      <c r="BU32" s="608"/>
      <c r="BV32" s="608"/>
      <c r="BW32" s="608"/>
      <c r="BX32" s="671">
        <v>89.9</v>
      </c>
      <c r="BY32" s="608"/>
      <c r="BZ32" s="608"/>
      <c r="CA32" s="608"/>
      <c r="CB32" s="665"/>
      <c r="CD32" s="697"/>
      <c r="CE32" s="698"/>
      <c r="CF32" s="660" t="s">
        <v>299</v>
      </c>
      <c r="CG32" s="657"/>
      <c r="CH32" s="657"/>
      <c r="CI32" s="657"/>
      <c r="CJ32" s="657"/>
      <c r="CK32" s="657"/>
      <c r="CL32" s="657"/>
      <c r="CM32" s="657"/>
      <c r="CN32" s="657"/>
      <c r="CO32" s="657"/>
      <c r="CP32" s="657"/>
      <c r="CQ32" s="658"/>
      <c r="CR32" s="623">
        <v>178</v>
      </c>
      <c r="CS32" s="624"/>
      <c r="CT32" s="624"/>
      <c r="CU32" s="624"/>
      <c r="CV32" s="624"/>
      <c r="CW32" s="624"/>
      <c r="CX32" s="624"/>
      <c r="CY32" s="625"/>
      <c r="CZ32" s="626">
        <v>0</v>
      </c>
      <c r="DA32" s="644"/>
      <c r="DB32" s="644"/>
      <c r="DC32" s="645"/>
      <c r="DD32" s="629">
        <v>178</v>
      </c>
      <c r="DE32" s="624"/>
      <c r="DF32" s="624"/>
      <c r="DG32" s="624"/>
      <c r="DH32" s="624"/>
      <c r="DI32" s="624"/>
      <c r="DJ32" s="624"/>
      <c r="DK32" s="625"/>
      <c r="DL32" s="629">
        <v>178</v>
      </c>
      <c r="DM32" s="624"/>
      <c r="DN32" s="624"/>
      <c r="DO32" s="624"/>
      <c r="DP32" s="624"/>
      <c r="DQ32" s="624"/>
      <c r="DR32" s="624"/>
      <c r="DS32" s="624"/>
      <c r="DT32" s="624"/>
      <c r="DU32" s="624"/>
      <c r="DV32" s="625"/>
      <c r="DW32" s="646">
        <v>0</v>
      </c>
      <c r="DX32" s="647"/>
      <c r="DY32" s="647"/>
      <c r="DZ32" s="647"/>
      <c r="EA32" s="647"/>
      <c r="EB32" s="647"/>
      <c r="EC32" s="648"/>
    </row>
    <row r="33" spans="2:133" ht="11.25" customHeight="1" x14ac:dyDescent="0.15">
      <c r="B33" s="620" t="s">
        <v>300</v>
      </c>
      <c r="C33" s="621"/>
      <c r="D33" s="621"/>
      <c r="E33" s="621"/>
      <c r="F33" s="621"/>
      <c r="G33" s="621"/>
      <c r="H33" s="621"/>
      <c r="I33" s="621"/>
      <c r="J33" s="621"/>
      <c r="K33" s="621"/>
      <c r="L33" s="621"/>
      <c r="M33" s="621"/>
      <c r="N33" s="621"/>
      <c r="O33" s="621"/>
      <c r="P33" s="621"/>
      <c r="Q33" s="622"/>
      <c r="R33" s="623">
        <v>3137000</v>
      </c>
      <c r="S33" s="624"/>
      <c r="T33" s="624"/>
      <c r="U33" s="624"/>
      <c r="V33" s="624"/>
      <c r="W33" s="624"/>
      <c r="X33" s="624"/>
      <c r="Y33" s="625"/>
      <c r="Z33" s="676">
        <v>10</v>
      </c>
      <c r="AA33" s="676"/>
      <c r="AB33" s="676"/>
      <c r="AC33" s="676"/>
      <c r="AD33" s="677" t="s">
        <v>111</v>
      </c>
      <c r="AE33" s="677"/>
      <c r="AF33" s="677"/>
      <c r="AG33" s="677"/>
      <c r="AH33" s="677"/>
      <c r="AI33" s="677"/>
      <c r="AJ33" s="677"/>
      <c r="AK33" s="677"/>
      <c r="AL33" s="646" t="s">
        <v>111</v>
      </c>
      <c r="AM33" s="678"/>
      <c r="AN33" s="678"/>
      <c r="AO33" s="679"/>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60" t="s">
        <v>301</v>
      </c>
      <c r="CE33" s="657"/>
      <c r="CF33" s="657"/>
      <c r="CG33" s="657"/>
      <c r="CH33" s="657"/>
      <c r="CI33" s="657"/>
      <c r="CJ33" s="657"/>
      <c r="CK33" s="657"/>
      <c r="CL33" s="657"/>
      <c r="CM33" s="657"/>
      <c r="CN33" s="657"/>
      <c r="CO33" s="657"/>
      <c r="CP33" s="657"/>
      <c r="CQ33" s="658"/>
      <c r="CR33" s="623">
        <v>11296962</v>
      </c>
      <c r="CS33" s="642"/>
      <c r="CT33" s="642"/>
      <c r="CU33" s="642"/>
      <c r="CV33" s="642"/>
      <c r="CW33" s="642"/>
      <c r="CX33" s="642"/>
      <c r="CY33" s="643"/>
      <c r="CZ33" s="626">
        <v>38</v>
      </c>
      <c r="DA33" s="644"/>
      <c r="DB33" s="644"/>
      <c r="DC33" s="645"/>
      <c r="DD33" s="629">
        <v>9202213</v>
      </c>
      <c r="DE33" s="642"/>
      <c r="DF33" s="642"/>
      <c r="DG33" s="642"/>
      <c r="DH33" s="642"/>
      <c r="DI33" s="642"/>
      <c r="DJ33" s="642"/>
      <c r="DK33" s="643"/>
      <c r="DL33" s="629">
        <v>6610574</v>
      </c>
      <c r="DM33" s="642"/>
      <c r="DN33" s="642"/>
      <c r="DO33" s="642"/>
      <c r="DP33" s="642"/>
      <c r="DQ33" s="642"/>
      <c r="DR33" s="642"/>
      <c r="DS33" s="642"/>
      <c r="DT33" s="642"/>
      <c r="DU33" s="642"/>
      <c r="DV33" s="643"/>
      <c r="DW33" s="646">
        <v>36.1</v>
      </c>
      <c r="DX33" s="647"/>
      <c r="DY33" s="647"/>
      <c r="DZ33" s="647"/>
      <c r="EA33" s="647"/>
      <c r="EB33" s="647"/>
      <c r="EC33" s="648"/>
    </row>
    <row r="34" spans="2:133" ht="11.25" customHeight="1" x14ac:dyDescent="0.15">
      <c r="B34" s="620" t="s">
        <v>302</v>
      </c>
      <c r="C34" s="621"/>
      <c r="D34" s="621"/>
      <c r="E34" s="621"/>
      <c r="F34" s="621"/>
      <c r="G34" s="621"/>
      <c r="H34" s="621"/>
      <c r="I34" s="621"/>
      <c r="J34" s="621"/>
      <c r="K34" s="621"/>
      <c r="L34" s="621"/>
      <c r="M34" s="621"/>
      <c r="N34" s="621"/>
      <c r="O34" s="621"/>
      <c r="P34" s="621"/>
      <c r="Q34" s="622"/>
      <c r="R34" s="623" t="s">
        <v>111</v>
      </c>
      <c r="S34" s="624"/>
      <c r="T34" s="624"/>
      <c r="U34" s="624"/>
      <c r="V34" s="624"/>
      <c r="W34" s="624"/>
      <c r="X34" s="624"/>
      <c r="Y34" s="625"/>
      <c r="Z34" s="676" t="s">
        <v>111</v>
      </c>
      <c r="AA34" s="676"/>
      <c r="AB34" s="676"/>
      <c r="AC34" s="676"/>
      <c r="AD34" s="677" t="s">
        <v>111</v>
      </c>
      <c r="AE34" s="677"/>
      <c r="AF34" s="677"/>
      <c r="AG34" s="677"/>
      <c r="AH34" s="677"/>
      <c r="AI34" s="677"/>
      <c r="AJ34" s="677"/>
      <c r="AK34" s="677"/>
      <c r="AL34" s="646" t="s">
        <v>111</v>
      </c>
      <c r="AM34" s="678"/>
      <c r="AN34" s="678"/>
      <c r="AO34" s="679"/>
      <c r="AP34" s="186"/>
      <c r="AQ34" s="683" t="s">
        <v>303</v>
      </c>
      <c r="AR34" s="684"/>
      <c r="AS34" s="684"/>
      <c r="AT34" s="684"/>
      <c r="AU34" s="684"/>
      <c r="AV34" s="684"/>
      <c r="AW34" s="684"/>
      <c r="AX34" s="684"/>
      <c r="AY34" s="684"/>
      <c r="AZ34" s="684"/>
      <c r="BA34" s="684"/>
      <c r="BB34" s="684"/>
      <c r="BC34" s="684"/>
      <c r="BD34" s="684"/>
      <c r="BE34" s="684"/>
      <c r="BF34" s="685"/>
      <c r="BG34" s="683" t="s">
        <v>304</v>
      </c>
      <c r="BH34" s="684"/>
      <c r="BI34" s="684"/>
      <c r="BJ34" s="684"/>
      <c r="BK34" s="684"/>
      <c r="BL34" s="684"/>
      <c r="BM34" s="684"/>
      <c r="BN34" s="684"/>
      <c r="BO34" s="684"/>
      <c r="BP34" s="684"/>
      <c r="BQ34" s="684"/>
      <c r="BR34" s="684"/>
      <c r="BS34" s="684"/>
      <c r="BT34" s="684"/>
      <c r="BU34" s="684"/>
      <c r="BV34" s="684"/>
      <c r="BW34" s="684"/>
      <c r="BX34" s="684"/>
      <c r="BY34" s="684"/>
      <c r="BZ34" s="684"/>
      <c r="CA34" s="684"/>
      <c r="CB34" s="685"/>
      <c r="CD34" s="660" t="s">
        <v>305</v>
      </c>
      <c r="CE34" s="657"/>
      <c r="CF34" s="657"/>
      <c r="CG34" s="657"/>
      <c r="CH34" s="657"/>
      <c r="CI34" s="657"/>
      <c r="CJ34" s="657"/>
      <c r="CK34" s="657"/>
      <c r="CL34" s="657"/>
      <c r="CM34" s="657"/>
      <c r="CN34" s="657"/>
      <c r="CO34" s="657"/>
      <c r="CP34" s="657"/>
      <c r="CQ34" s="658"/>
      <c r="CR34" s="623">
        <v>3173772</v>
      </c>
      <c r="CS34" s="624"/>
      <c r="CT34" s="624"/>
      <c r="CU34" s="624"/>
      <c r="CV34" s="624"/>
      <c r="CW34" s="624"/>
      <c r="CX34" s="624"/>
      <c r="CY34" s="625"/>
      <c r="CZ34" s="626">
        <v>10.7</v>
      </c>
      <c r="DA34" s="644"/>
      <c r="DB34" s="644"/>
      <c r="DC34" s="645"/>
      <c r="DD34" s="629">
        <v>2708101</v>
      </c>
      <c r="DE34" s="624"/>
      <c r="DF34" s="624"/>
      <c r="DG34" s="624"/>
      <c r="DH34" s="624"/>
      <c r="DI34" s="624"/>
      <c r="DJ34" s="624"/>
      <c r="DK34" s="625"/>
      <c r="DL34" s="629">
        <v>2403076</v>
      </c>
      <c r="DM34" s="624"/>
      <c r="DN34" s="624"/>
      <c r="DO34" s="624"/>
      <c r="DP34" s="624"/>
      <c r="DQ34" s="624"/>
      <c r="DR34" s="624"/>
      <c r="DS34" s="624"/>
      <c r="DT34" s="624"/>
      <c r="DU34" s="624"/>
      <c r="DV34" s="625"/>
      <c r="DW34" s="646">
        <v>13.1</v>
      </c>
      <c r="DX34" s="647"/>
      <c r="DY34" s="647"/>
      <c r="DZ34" s="647"/>
      <c r="EA34" s="647"/>
      <c r="EB34" s="647"/>
      <c r="EC34" s="648"/>
    </row>
    <row r="35" spans="2:133" ht="11.25" customHeight="1" x14ac:dyDescent="0.15">
      <c r="B35" s="620" t="s">
        <v>306</v>
      </c>
      <c r="C35" s="621"/>
      <c r="D35" s="621"/>
      <c r="E35" s="621"/>
      <c r="F35" s="621"/>
      <c r="G35" s="621"/>
      <c r="H35" s="621"/>
      <c r="I35" s="621"/>
      <c r="J35" s="621"/>
      <c r="K35" s="621"/>
      <c r="L35" s="621"/>
      <c r="M35" s="621"/>
      <c r="N35" s="621"/>
      <c r="O35" s="621"/>
      <c r="P35" s="621"/>
      <c r="Q35" s="622"/>
      <c r="R35" s="623">
        <v>988300</v>
      </c>
      <c r="S35" s="624"/>
      <c r="T35" s="624"/>
      <c r="U35" s="624"/>
      <c r="V35" s="624"/>
      <c r="W35" s="624"/>
      <c r="X35" s="624"/>
      <c r="Y35" s="625"/>
      <c r="Z35" s="676">
        <v>3.1</v>
      </c>
      <c r="AA35" s="676"/>
      <c r="AB35" s="676"/>
      <c r="AC35" s="676"/>
      <c r="AD35" s="677" t="s">
        <v>111</v>
      </c>
      <c r="AE35" s="677"/>
      <c r="AF35" s="677"/>
      <c r="AG35" s="677"/>
      <c r="AH35" s="677"/>
      <c r="AI35" s="677"/>
      <c r="AJ35" s="677"/>
      <c r="AK35" s="677"/>
      <c r="AL35" s="646" t="s">
        <v>111</v>
      </c>
      <c r="AM35" s="678"/>
      <c r="AN35" s="678"/>
      <c r="AO35" s="679"/>
      <c r="AP35" s="186"/>
      <c r="AQ35" s="680" t="s">
        <v>307</v>
      </c>
      <c r="AR35" s="681"/>
      <c r="AS35" s="681"/>
      <c r="AT35" s="681"/>
      <c r="AU35" s="681"/>
      <c r="AV35" s="681"/>
      <c r="AW35" s="681"/>
      <c r="AX35" s="681"/>
      <c r="AY35" s="682"/>
      <c r="AZ35" s="673">
        <v>4226856</v>
      </c>
      <c r="BA35" s="674"/>
      <c r="BB35" s="674"/>
      <c r="BC35" s="674"/>
      <c r="BD35" s="674"/>
      <c r="BE35" s="674"/>
      <c r="BF35" s="675"/>
      <c r="BG35" s="680" t="s">
        <v>308</v>
      </c>
      <c r="BH35" s="681"/>
      <c r="BI35" s="681"/>
      <c r="BJ35" s="681"/>
      <c r="BK35" s="681"/>
      <c r="BL35" s="681"/>
      <c r="BM35" s="681"/>
      <c r="BN35" s="681"/>
      <c r="BO35" s="681"/>
      <c r="BP35" s="681"/>
      <c r="BQ35" s="681"/>
      <c r="BR35" s="681"/>
      <c r="BS35" s="681"/>
      <c r="BT35" s="681"/>
      <c r="BU35" s="682"/>
      <c r="BV35" s="673">
        <v>100701</v>
      </c>
      <c r="BW35" s="674"/>
      <c r="BX35" s="674"/>
      <c r="BY35" s="674"/>
      <c r="BZ35" s="674"/>
      <c r="CA35" s="674"/>
      <c r="CB35" s="675"/>
      <c r="CD35" s="660" t="s">
        <v>309</v>
      </c>
      <c r="CE35" s="657"/>
      <c r="CF35" s="657"/>
      <c r="CG35" s="657"/>
      <c r="CH35" s="657"/>
      <c r="CI35" s="657"/>
      <c r="CJ35" s="657"/>
      <c r="CK35" s="657"/>
      <c r="CL35" s="657"/>
      <c r="CM35" s="657"/>
      <c r="CN35" s="657"/>
      <c r="CO35" s="657"/>
      <c r="CP35" s="657"/>
      <c r="CQ35" s="658"/>
      <c r="CR35" s="623">
        <v>210780</v>
      </c>
      <c r="CS35" s="642"/>
      <c r="CT35" s="642"/>
      <c r="CU35" s="642"/>
      <c r="CV35" s="642"/>
      <c r="CW35" s="642"/>
      <c r="CX35" s="642"/>
      <c r="CY35" s="643"/>
      <c r="CZ35" s="626">
        <v>0.7</v>
      </c>
      <c r="DA35" s="644"/>
      <c r="DB35" s="644"/>
      <c r="DC35" s="645"/>
      <c r="DD35" s="629">
        <v>143559</v>
      </c>
      <c r="DE35" s="642"/>
      <c r="DF35" s="642"/>
      <c r="DG35" s="642"/>
      <c r="DH35" s="642"/>
      <c r="DI35" s="642"/>
      <c r="DJ35" s="642"/>
      <c r="DK35" s="643"/>
      <c r="DL35" s="629">
        <v>143559</v>
      </c>
      <c r="DM35" s="642"/>
      <c r="DN35" s="642"/>
      <c r="DO35" s="642"/>
      <c r="DP35" s="642"/>
      <c r="DQ35" s="642"/>
      <c r="DR35" s="642"/>
      <c r="DS35" s="642"/>
      <c r="DT35" s="642"/>
      <c r="DU35" s="642"/>
      <c r="DV35" s="643"/>
      <c r="DW35" s="646">
        <v>0.8</v>
      </c>
      <c r="DX35" s="647"/>
      <c r="DY35" s="647"/>
      <c r="DZ35" s="647"/>
      <c r="EA35" s="647"/>
      <c r="EB35" s="647"/>
      <c r="EC35" s="648"/>
    </row>
    <row r="36" spans="2:133" ht="11.25" customHeight="1" x14ac:dyDescent="0.15">
      <c r="B36" s="604" t="s">
        <v>310</v>
      </c>
      <c r="C36" s="605"/>
      <c r="D36" s="605"/>
      <c r="E36" s="605"/>
      <c r="F36" s="605"/>
      <c r="G36" s="605"/>
      <c r="H36" s="605"/>
      <c r="I36" s="605"/>
      <c r="J36" s="605"/>
      <c r="K36" s="605"/>
      <c r="L36" s="605"/>
      <c r="M36" s="605"/>
      <c r="N36" s="605"/>
      <c r="O36" s="605"/>
      <c r="P36" s="605"/>
      <c r="Q36" s="606"/>
      <c r="R36" s="607">
        <v>31463959</v>
      </c>
      <c r="S36" s="664"/>
      <c r="T36" s="664"/>
      <c r="U36" s="664"/>
      <c r="V36" s="664"/>
      <c r="W36" s="664"/>
      <c r="X36" s="664"/>
      <c r="Y36" s="667"/>
      <c r="Z36" s="668">
        <v>100</v>
      </c>
      <c r="AA36" s="668"/>
      <c r="AB36" s="668"/>
      <c r="AC36" s="668"/>
      <c r="AD36" s="669">
        <v>17318208</v>
      </c>
      <c r="AE36" s="669"/>
      <c r="AF36" s="669"/>
      <c r="AG36" s="669"/>
      <c r="AH36" s="669"/>
      <c r="AI36" s="669"/>
      <c r="AJ36" s="669"/>
      <c r="AK36" s="669"/>
      <c r="AL36" s="670">
        <v>100</v>
      </c>
      <c r="AM36" s="671"/>
      <c r="AN36" s="671"/>
      <c r="AO36" s="672"/>
      <c r="AQ36" s="649" t="s">
        <v>311</v>
      </c>
      <c r="AR36" s="650"/>
      <c r="AS36" s="650"/>
      <c r="AT36" s="650"/>
      <c r="AU36" s="650"/>
      <c r="AV36" s="650"/>
      <c r="AW36" s="650"/>
      <c r="AX36" s="650"/>
      <c r="AY36" s="651"/>
      <c r="AZ36" s="623">
        <v>1071282</v>
      </c>
      <c r="BA36" s="624"/>
      <c r="BB36" s="624"/>
      <c r="BC36" s="624"/>
      <c r="BD36" s="642"/>
      <c r="BE36" s="642"/>
      <c r="BF36" s="652"/>
      <c r="BG36" s="660" t="s">
        <v>312</v>
      </c>
      <c r="BH36" s="657"/>
      <c r="BI36" s="657"/>
      <c r="BJ36" s="657"/>
      <c r="BK36" s="657"/>
      <c r="BL36" s="657"/>
      <c r="BM36" s="657"/>
      <c r="BN36" s="657"/>
      <c r="BO36" s="657"/>
      <c r="BP36" s="657"/>
      <c r="BQ36" s="657"/>
      <c r="BR36" s="657"/>
      <c r="BS36" s="657"/>
      <c r="BT36" s="657"/>
      <c r="BU36" s="658"/>
      <c r="BV36" s="623">
        <v>-204667</v>
      </c>
      <c r="BW36" s="624"/>
      <c r="BX36" s="624"/>
      <c r="BY36" s="624"/>
      <c r="BZ36" s="624"/>
      <c r="CA36" s="624"/>
      <c r="CB36" s="659"/>
      <c r="CD36" s="660" t="s">
        <v>313</v>
      </c>
      <c r="CE36" s="657"/>
      <c r="CF36" s="657"/>
      <c r="CG36" s="657"/>
      <c r="CH36" s="657"/>
      <c r="CI36" s="657"/>
      <c r="CJ36" s="657"/>
      <c r="CK36" s="657"/>
      <c r="CL36" s="657"/>
      <c r="CM36" s="657"/>
      <c r="CN36" s="657"/>
      <c r="CO36" s="657"/>
      <c r="CP36" s="657"/>
      <c r="CQ36" s="658"/>
      <c r="CR36" s="623">
        <v>2835383</v>
      </c>
      <c r="CS36" s="624"/>
      <c r="CT36" s="624"/>
      <c r="CU36" s="624"/>
      <c r="CV36" s="624"/>
      <c r="CW36" s="624"/>
      <c r="CX36" s="624"/>
      <c r="CY36" s="625"/>
      <c r="CZ36" s="626">
        <v>9.5</v>
      </c>
      <c r="DA36" s="644"/>
      <c r="DB36" s="644"/>
      <c r="DC36" s="645"/>
      <c r="DD36" s="629">
        <v>2173556</v>
      </c>
      <c r="DE36" s="624"/>
      <c r="DF36" s="624"/>
      <c r="DG36" s="624"/>
      <c r="DH36" s="624"/>
      <c r="DI36" s="624"/>
      <c r="DJ36" s="624"/>
      <c r="DK36" s="625"/>
      <c r="DL36" s="629">
        <v>1727693</v>
      </c>
      <c r="DM36" s="624"/>
      <c r="DN36" s="624"/>
      <c r="DO36" s="624"/>
      <c r="DP36" s="624"/>
      <c r="DQ36" s="624"/>
      <c r="DR36" s="624"/>
      <c r="DS36" s="624"/>
      <c r="DT36" s="624"/>
      <c r="DU36" s="624"/>
      <c r="DV36" s="625"/>
      <c r="DW36" s="646">
        <v>9.4</v>
      </c>
      <c r="DX36" s="647"/>
      <c r="DY36" s="647"/>
      <c r="DZ36" s="647"/>
      <c r="EA36" s="647"/>
      <c r="EB36" s="647"/>
      <c r="EC36" s="648"/>
    </row>
    <row r="37" spans="2:133" ht="11.25" customHeight="1" x14ac:dyDescent="0.15">
      <c r="AQ37" s="649" t="s">
        <v>314</v>
      </c>
      <c r="AR37" s="650"/>
      <c r="AS37" s="650"/>
      <c r="AT37" s="650"/>
      <c r="AU37" s="650"/>
      <c r="AV37" s="650"/>
      <c r="AW37" s="650"/>
      <c r="AX37" s="650"/>
      <c r="AY37" s="651"/>
      <c r="AZ37" s="623">
        <v>385165</v>
      </c>
      <c r="BA37" s="624"/>
      <c r="BB37" s="624"/>
      <c r="BC37" s="624"/>
      <c r="BD37" s="642"/>
      <c r="BE37" s="642"/>
      <c r="BF37" s="652"/>
      <c r="BG37" s="660" t="s">
        <v>315</v>
      </c>
      <c r="BH37" s="657"/>
      <c r="BI37" s="657"/>
      <c r="BJ37" s="657"/>
      <c r="BK37" s="657"/>
      <c r="BL37" s="657"/>
      <c r="BM37" s="657"/>
      <c r="BN37" s="657"/>
      <c r="BO37" s="657"/>
      <c r="BP37" s="657"/>
      <c r="BQ37" s="657"/>
      <c r="BR37" s="657"/>
      <c r="BS37" s="657"/>
      <c r="BT37" s="657"/>
      <c r="BU37" s="658"/>
      <c r="BV37" s="623">
        <v>8856</v>
      </c>
      <c r="BW37" s="624"/>
      <c r="BX37" s="624"/>
      <c r="BY37" s="624"/>
      <c r="BZ37" s="624"/>
      <c r="CA37" s="624"/>
      <c r="CB37" s="659"/>
      <c r="CD37" s="660" t="s">
        <v>316</v>
      </c>
      <c r="CE37" s="657"/>
      <c r="CF37" s="657"/>
      <c r="CG37" s="657"/>
      <c r="CH37" s="657"/>
      <c r="CI37" s="657"/>
      <c r="CJ37" s="657"/>
      <c r="CK37" s="657"/>
      <c r="CL37" s="657"/>
      <c r="CM37" s="657"/>
      <c r="CN37" s="657"/>
      <c r="CO37" s="657"/>
      <c r="CP37" s="657"/>
      <c r="CQ37" s="658"/>
      <c r="CR37" s="623">
        <v>381174</v>
      </c>
      <c r="CS37" s="642"/>
      <c r="CT37" s="642"/>
      <c r="CU37" s="642"/>
      <c r="CV37" s="642"/>
      <c r="CW37" s="642"/>
      <c r="CX37" s="642"/>
      <c r="CY37" s="643"/>
      <c r="CZ37" s="626">
        <v>1.3</v>
      </c>
      <c r="DA37" s="644"/>
      <c r="DB37" s="644"/>
      <c r="DC37" s="645"/>
      <c r="DD37" s="629">
        <v>381174</v>
      </c>
      <c r="DE37" s="642"/>
      <c r="DF37" s="642"/>
      <c r="DG37" s="642"/>
      <c r="DH37" s="642"/>
      <c r="DI37" s="642"/>
      <c r="DJ37" s="642"/>
      <c r="DK37" s="643"/>
      <c r="DL37" s="629">
        <v>339865</v>
      </c>
      <c r="DM37" s="642"/>
      <c r="DN37" s="642"/>
      <c r="DO37" s="642"/>
      <c r="DP37" s="642"/>
      <c r="DQ37" s="642"/>
      <c r="DR37" s="642"/>
      <c r="DS37" s="642"/>
      <c r="DT37" s="642"/>
      <c r="DU37" s="642"/>
      <c r="DV37" s="643"/>
      <c r="DW37" s="646">
        <v>1.9</v>
      </c>
      <c r="DX37" s="647"/>
      <c r="DY37" s="647"/>
      <c r="DZ37" s="647"/>
      <c r="EA37" s="647"/>
      <c r="EB37" s="647"/>
      <c r="EC37" s="648"/>
    </row>
    <row r="38" spans="2:133" ht="11.25" customHeight="1" x14ac:dyDescent="0.15">
      <c r="AQ38" s="649" t="s">
        <v>317</v>
      </c>
      <c r="AR38" s="650"/>
      <c r="AS38" s="650"/>
      <c r="AT38" s="650"/>
      <c r="AU38" s="650"/>
      <c r="AV38" s="650"/>
      <c r="AW38" s="650"/>
      <c r="AX38" s="650"/>
      <c r="AY38" s="651"/>
      <c r="AZ38" s="623">
        <v>72167</v>
      </c>
      <c r="BA38" s="624"/>
      <c r="BB38" s="624"/>
      <c r="BC38" s="624"/>
      <c r="BD38" s="642"/>
      <c r="BE38" s="642"/>
      <c r="BF38" s="652"/>
      <c r="BG38" s="660" t="s">
        <v>318</v>
      </c>
      <c r="BH38" s="657"/>
      <c r="BI38" s="657"/>
      <c r="BJ38" s="657"/>
      <c r="BK38" s="657"/>
      <c r="BL38" s="657"/>
      <c r="BM38" s="657"/>
      <c r="BN38" s="657"/>
      <c r="BO38" s="657"/>
      <c r="BP38" s="657"/>
      <c r="BQ38" s="657"/>
      <c r="BR38" s="657"/>
      <c r="BS38" s="657"/>
      <c r="BT38" s="657"/>
      <c r="BU38" s="658"/>
      <c r="BV38" s="623">
        <v>15605</v>
      </c>
      <c r="BW38" s="624"/>
      <c r="BX38" s="624"/>
      <c r="BY38" s="624"/>
      <c r="BZ38" s="624"/>
      <c r="CA38" s="624"/>
      <c r="CB38" s="659"/>
      <c r="CD38" s="660" t="s">
        <v>319</v>
      </c>
      <c r="CE38" s="657"/>
      <c r="CF38" s="657"/>
      <c r="CG38" s="657"/>
      <c r="CH38" s="657"/>
      <c r="CI38" s="657"/>
      <c r="CJ38" s="657"/>
      <c r="CK38" s="657"/>
      <c r="CL38" s="657"/>
      <c r="CM38" s="657"/>
      <c r="CN38" s="657"/>
      <c r="CO38" s="657"/>
      <c r="CP38" s="657"/>
      <c r="CQ38" s="658"/>
      <c r="CR38" s="623">
        <v>3469112</v>
      </c>
      <c r="CS38" s="624"/>
      <c r="CT38" s="624"/>
      <c r="CU38" s="624"/>
      <c r="CV38" s="624"/>
      <c r="CW38" s="624"/>
      <c r="CX38" s="624"/>
      <c r="CY38" s="625"/>
      <c r="CZ38" s="626">
        <v>11.7</v>
      </c>
      <c r="DA38" s="644"/>
      <c r="DB38" s="644"/>
      <c r="DC38" s="645"/>
      <c r="DD38" s="629">
        <v>2976502</v>
      </c>
      <c r="DE38" s="624"/>
      <c r="DF38" s="624"/>
      <c r="DG38" s="624"/>
      <c r="DH38" s="624"/>
      <c r="DI38" s="624"/>
      <c r="DJ38" s="624"/>
      <c r="DK38" s="625"/>
      <c r="DL38" s="629">
        <v>2336246</v>
      </c>
      <c r="DM38" s="624"/>
      <c r="DN38" s="624"/>
      <c r="DO38" s="624"/>
      <c r="DP38" s="624"/>
      <c r="DQ38" s="624"/>
      <c r="DR38" s="624"/>
      <c r="DS38" s="624"/>
      <c r="DT38" s="624"/>
      <c r="DU38" s="624"/>
      <c r="DV38" s="625"/>
      <c r="DW38" s="646">
        <v>12.8</v>
      </c>
      <c r="DX38" s="647"/>
      <c r="DY38" s="647"/>
      <c r="DZ38" s="647"/>
      <c r="EA38" s="647"/>
      <c r="EB38" s="647"/>
      <c r="EC38" s="648"/>
    </row>
    <row r="39" spans="2:133" ht="11.25" customHeight="1" x14ac:dyDescent="0.15">
      <c r="AQ39" s="649" t="s">
        <v>320</v>
      </c>
      <c r="AR39" s="650"/>
      <c r="AS39" s="650"/>
      <c r="AT39" s="650"/>
      <c r="AU39" s="650"/>
      <c r="AV39" s="650"/>
      <c r="AW39" s="650"/>
      <c r="AX39" s="650"/>
      <c r="AY39" s="651"/>
      <c r="AZ39" s="623">
        <v>3401</v>
      </c>
      <c r="BA39" s="624"/>
      <c r="BB39" s="624"/>
      <c r="BC39" s="624"/>
      <c r="BD39" s="642"/>
      <c r="BE39" s="642"/>
      <c r="BF39" s="652"/>
      <c r="BG39" s="653" t="s">
        <v>321</v>
      </c>
      <c r="BH39" s="654"/>
      <c r="BI39" s="654"/>
      <c r="BJ39" s="654"/>
      <c r="BK39" s="654"/>
      <c r="BL39" s="187"/>
      <c r="BM39" s="657" t="s">
        <v>322</v>
      </c>
      <c r="BN39" s="657"/>
      <c r="BO39" s="657"/>
      <c r="BP39" s="657"/>
      <c r="BQ39" s="657"/>
      <c r="BR39" s="657"/>
      <c r="BS39" s="657"/>
      <c r="BT39" s="657"/>
      <c r="BU39" s="658"/>
      <c r="BV39" s="623">
        <v>95</v>
      </c>
      <c r="BW39" s="624"/>
      <c r="BX39" s="624"/>
      <c r="BY39" s="624"/>
      <c r="BZ39" s="624"/>
      <c r="CA39" s="624"/>
      <c r="CB39" s="659"/>
      <c r="CD39" s="660" t="s">
        <v>323</v>
      </c>
      <c r="CE39" s="657"/>
      <c r="CF39" s="657"/>
      <c r="CG39" s="657"/>
      <c r="CH39" s="657"/>
      <c r="CI39" s="657"/>
      <c r="CJ39" s="657"/>
      <c r="CK39" s="657"/>
      <c r="CL39" s="657"/>
      <c r="CM39" s="657"/>
      <c r="CN39" s="657"/>
      <c r="CO39" s="657"/>
      <c r="CP39" s="657"/>
      <c r="CQ39" s="658"/>
      <c r="CR39" s="623">
        <v>1542915</v>
      </c>
      <c r="CS39" s="642"/>
      <c r="CT39" s="642"/>
      <c r="CU39" s="642"/>
      <c r="CV39" s="642"/>
      <c r="CW39" s="642"/>
      <c r="CX39" s="642"/>
      <c r="CY39" s="643"/>
      <c r="CZ39" s="626">
        <v>5.2</v>
      </c>
      <c r="DA39" s="644"/>
      <c r="DB39" s="644"/>
      <c r="DC39" s="645"/>
      <c r="DD39" s="629">
        <v>1200495</v>
      </c>
      <c r="DE39" s="642"/>
      <c r="DF39" s="642"/>
      <c r="DG39" s="642"/>
      <c r="DH39" s="642"/>
      <c r="DI39" s="642"/>
      <c r="DJ39" s="642"/>
      <c r="DK39" s="643"/>
      <c r="DL39" s="629" t="s">
        <v>324</v>
      </c>
      <c r="DM39" s="642"/>
      <c r="DN39" s="642"/>
      <c r="DO39" s="642"/>
      <c r="DP39" s="642"/>
      <c r="DQ39" s="642"/>
      <c r="DR39" s="642"/>
      <c r="DS39" s="642"/>
      <c r="DT39" s="642"/>
      <c r="DU39" s="642"/>
      <c r="DV39" s="643"/>
      <c r="DW39" s="646" t="s">
        <v>324</v>
      </c>
      <c r="DX39" s="647"/>
      <c r="DY39" s="647"/>
      <c r="DZ39" s="647"/>
      <c r="EA39" s="647"/>
      <c r="EB39" s="647"/>
      <c r="EC39" s="648"/>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9" t="s">
        <v>325</v>
      </c>
      <c r="AR40" s="650"/>
      <c r="AS40" s="650"/>
      <c r="AT40" s="650"/>
      <c r="AU40" s="650"/>
      <c r="AV40" s="650"/>
      <c r="AW40" s="650"/>
      <c r="AX40" s="650"/>
      <c r="AY40" s="651"/>
      <c r="AZ40" s="623">
        <v>795434</v>
      </c>
      <c r="BA40" s="624"/>
      <c r="BB40" s="624"/>
      <c r="BC40" s="624"/>
      <c r="BD40" s="642"/>
      <c r="BE40" s="642"/>
      <c r="BF40" s="652"/>
      <c r="BG40" s="653"/>
      <c r="BH40" s="654"/>
      <c r="BI40" s="654"/>
      <c r="BJ40" s="654"/>
      <c r="BK40" s="654"/>
      <c r="BL40" s="187"/>
      <c r="BM40" s="657" t="s">
        <v>326</v>
      </c>
      <c r="BN40" s="657"/>
      <c r="BO40" s="657"/>
      <c r="BP40" s="657"/>
      <c r="BQ40" s="657"/>
      <c r="BR40" s="657"/>
      <c r="BS40" s="657"/>
      <c r="BT40" s="657"/>
      <c r="BU40" s="658"/>
      <c r="BV40" s="623">
        <v>144</v>
      </c>
      <c r="BW40" s="624"/>
      <c r="BX40" s="624"/>
      <c r="BY40" s="624"/>
      <c r="BZ40" s="624"/>
      <c r="CA40" s="624"/>
      <c r="CB40" s="659"/>
      <c r="CD40" s="660" t="s">
        <v>327</v>
      </c>
      <c r="CE40" s="657"/>
      <c r="CF40" s="657"/>
      <c r="CG40" s="657"/>
      <c r="CH40" s="657"/>
      <c r="CI40" s="657"/>
      <c r="CJ40" s="657"/>
      <c r="CK40" s="657"/>
      <c r="CL40" s="657"/>
      <c r="CM40" s="657"/>
      <c r="CN40" s="657"/>
      <c r="CO40" s="657"/>
      <c r="CP40" s="657"/>
      <c r="CQ40" s="658"/>
      <c r="CR40" s="623">
        <v>65000</v>
      </c>
      <c r="CS40" s="624"/>
      <c r="CT40" s="624"/>
      <c r="CU40" s="624"/>
      <c r="CV40" s="624"/>
      <c r="CW40" s="624"/>
      <c r="CX40" s="624"/>
      <c r="CY40" s="625"/>
      <c r="CZ40" s="626">
        <v>0.2</v>
      </c>
      <c r="DA40" s="644"/>
      <c r="DB40" s="644"/>
      <c r="DC40" s="645"/>
      <c r="DD40" s="629" t="s">
        <v>324</v>
      </c>
      <c r="DE40" s="624"/>
      <c r="DF40" s="624"/>
      <c r="DG40" s="624"/>
      <c r="DH40" s="624"/>
      <c r="DI40" s="624"/>
      <c r="DJ40" s="624"/>
      <c r="DK40" s="625"/>
      <c r="DL40" s="629" t="s">
        <v>324</v>
      </c>
      <c r="DM40" s="624"/>
      <c r="DN40" s="624"/>
      <c r="DO40" s="624"/>
      <c r="DP40" s="624"/>
      <c r="DQ40" s="624"/>
      <c r="DR40" s="624"/>
      <c r="DS40" s="624"/>
      <c r="DT40" s="624"/>
      <c r="DU40" s="624"/>
      <c r="DV40" s="625"/>
      <c r="DW40" s="646" t="s">
        <v>324</v>
      </c>
      <c r="DX40" s="647"/>
      <c r="DY40" s="647"/>
      <c r="DZ40" s="647"/>
      <c r="EA40" s="647"/>
      <c r="EB40" s="647"/>
      <c r="EC40" s="648"/>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61" t="s">
        <v>328</v>
      </c>
      <c r="AR41" s="662"/>
      <c r="AS41" s="662"/>
      <c r="AT41" s="662"/>
      <c r="AU41" s="662"/>
      <c r="AV41" s="662"/>
      <c r="AW41" s="662"/>
      <c r="AX41" s="662"/>
      <c r="AY41" s="663"/>
      <c r="AZ41" s="607">
        <v>1899407</v>
      </c>
      <c r="BA41" s="664"/>
      <c r="BB41" s="664"/>
      <c r="BC41" s="664"/>
      <c r="BD41" s="608"/>
      <c r="BE41" s="608"/>
      <c r="BF41" s="665"/>
      <c r="BG41" s="655"/>
      <c r="BH41" s="656"/>
      <c r="BI41" s="656"/>
      <c r="BJ41" s="656"/>
      <c r="BK41" s="656"/>
      <c r="BL41" s="189"/>
      <c r="BM41" s="662" t="s">
        <v>329</v>
      </c>
      <c r="BN41" s="662"/>
      <c r="BO41" s="662"/>
      <c r="BP41" s="662"/>
      <c r="BQ41" s="662"/>
      <c r="BR41" s="662"/>
      <c r="BS41" s="662"/>
      <c r="BT41" s="662"/>
      <c r="BU41" s="663"/>
      <c r="BV41" s="607">
        <v>345</v>
      </c>
      <c r="BW41" s="664"/>
      <c r="BX41" s="664"/>
      <c r="BY41" s="664"/>
      <c r="BZ41" s="664"/>
      <c r="CA41" s="664"/>
      <c r="CB41" s="666"/>
      <c r="CD41" s="660" t="s">
        <v>330</v>
      </c>
      <c r="CE41" s="657"/>
      <c r="CF41" s="657"/>
      <c r="CG41" s="657"/>
      <c r="CH41" s="657"/>
      <c r="CI41" s="657"/>
      <c r="CJ41" s="657"/>
      <c r="CK41" s="657"/>
      <c r="CL41" s="657"/>
      <c r="CM41" s="657"/>
      <c r="CN41" s="657"/>
      <c r="CO41" s="657"/>
      <c r="CP41" s="657"/>
      <c r="CQ41" s="658"/>
      <c r="CR41" s="623" t="s">
        <v>331</v>
      </c>
      <c r="CS41" s="642"/>
      <c r="CT41" s="642"/>
      <c r="CU41" s="642"/>
      <c r="CV41" s="642"/>
      <c r="CW41" s="642"/>
      <c r="CX41" s="642"/>
      <c r="CY41" s="643"/>
      <c r="CZ41" s="626" t="s">
        <v>331</v>
      </c>
      <c r="DA41" s="644"/>
      <c r="DB41" s="644"/>
      <c r="DC41" s="645"/>
      <c r="DD41" s="629" t="s">
        <v>331</v>
      </c>
      <c r="DE41" s="642"/>
      <c r="DF41" s="642"/>
      <c r="DG41" s="642"/>
      <c r="DH41" s="642"/>
      <c r="DI41" s="642"/>
      <c r="DJ41" s="642"/>
      <c r="DK41" s="643"/>
      <c r="DL41" s="630"/>
      <c r="DM41" s="631"/>
      <c r="DN41" s="631"/>
      <c r="DO41" s="631"/>
      <c r="DP41" s="631"/>
      <c r="DQ41" s="631"/>
      <c r="DR41" s="631"/>
      <c r="DS41" s="631"/>
      <c r="DT41" s="631"/>
      <c r="DU41" s="631"/>
      <c r="DV41" s="632"/>
      <c r="DW41" s="633"/>
      <c r="DX41" s="634"/>
      <c r="DY41" s="634"/>
      <c r="DZ41" s="634"/>
      <c r="EA41" s="634"/>
      <c r="EB41" s="634"/>
      <c r="EC41" s="635"/>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333</v>
      </c>
      <c r="CE42" s="621"/>
      <c r="CF42" s="621"/>
      <c r="CG42" s="621"/>
      <c r="CH42" s="621"/>
      <c r="CI42" s="621"/>
      <c r="CJ42" s="621"/>
      <c r="CK42" s="621"/>
      <c r="CL42" s="621"/>
      <c r="CM42" s="621"/>
      <c r="CN42" s="621"/>
      <c r="CO42" s="621"/>
      <c r="CP42" s="621"/>
      <c r="CQ42" s="622"/>
      <c r="CR42" s="623">
        <v>4013694</v>
      </c>
      <c r="CS42" s="624"/>
      <c r="CT42" s="624"/>
      <c r="CU42" s="624"/>
      <c r="CV42" s="624"/>
      <c r="CW42" s="624"/>
      <c r="CX42" s="624"/>
      <c r="CY42" s="625"/>
      <c r="CZ42" s="626">
        <v>13.5</v>
      </c>
      <c r="DA42" s="627"/>
      <c r="DB42" s="627"/>
      <c r="DC42" s="628"/>
      <c r="DD42" s="629">
        <v>1060175</v>
      </c>
      <c r="DE42" s="624"/>
      <c r="DF42" s="624"/>
      <c r="DG42" s="624"/>
      <c r="DH42" s="624"/>
      <c r="DI42" s="624"/>
      <c r="DJ42" s="624"/>
      <c r="DK42" s="625"/>
      <c r="DL42" s="630"/>
      <c r="DM42" s="631"/>
      <c r="DN42" s="631"/>
      <c r="DO42" s="631"/>
      <c r="DP42" s="631"/>
      <c r="DQ42" s="631"/>
      <c r="DR42" s="631"/>
      <c r="DS42" s="631"/>
      <c r="DT42" s="631"/>
      <c r="DU42" s="631"/>
      <c r="DV42" s="632"/>
      <c r="DW42" s="633"/>
      <c r="DX42" s="634"/>
      <c r="DY42" s="634"/>
      <c r="DZ42" s="634"/>
      <c r="EA42" s="634"/>
      <c r="EB42" s="634"/>
      <c r="EC42" s="635"/>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335</v>
      </c>
      <c r="CE43" s="621"/>
      <c r="CF43" s="621"/>
      <c r="CG43" s="621"/>
      <c r="CH43" s="621"/>
      <c r="CI43" s="621"/>
      <c r="CJ43" s="621"/>
      <c r="CK43" s="621"/>
      <c r="CL43" s="621"/>
      <c r="CM43" s="621"/>
      <c r="CN43" s="621"/>
      <c r="CO43" s="621"/>
      <c r="CP43" s="621"/>
      <c r="CQ43" s="622"/>
      <c r="CR43" s="623">
        <v>174482</v>
      </c>
      <c r="CS43" s="642"/>
      <c r="CT43" s="642"/>
      <c r="CU43" s="642"/>
      <c r="CV43" s="642"/>
      <c r="CW43" s="642"/>
      <c r="CX43" s="642"/>
      <c r="CY43" s="643"/>
      <c r="CZ43" s="626">
        <v>0.6</v>
      </c>
      <c r="DA43" s="644"/>
      <c r="DB43" s="644"/>
      <c r="DC43" s="645"/>
      <c r="DD43" s="629">
        <v>174482</v>
      </c>
      <c r="DE43" s="642"/>
      <c r="DF43" s="642"/>
      <c r="DG43" s="642"/>
      <c r="DH43" s="642"/>
      <c r="DI43" s="642"/>
      <c r="DJ43" s="642"/>
      <c r="DK43" s="643"/>
      <c r="DL43" s="630"/>
      <c r="DM43" s="631"/>
      <c r="DN43" s="631"/>
      <c r="DO43" s="631"/>
      <c r="DP43" s="631"/>
      <c r="DQ43" s="631"/>
      <c r="DR43" s="631"/>
      <c r="DS43" s="631"/>
      <c r="DT43" s="631"/>
      <c r="DU43" s="631"/>
      <c r="DV43" s="632"/>
      <c r="DW43" s="633"/>
      <c r="DX43" s="634"/>
      <c r="DY43" s="634"/>
      <c r="DZ43" s="634"/>
      <c r="EA43" s="634"/>
      <c r="EB43" s="634"/>
      <c r="EC43" s="635"/>
    </row>
    <row r="44" spans="2:133" ht="11.25" customHeight="1" x14ac:dyDescent="0.15">
      <c r="B44" s="192" t="s">
        <v>336</v>
      </c>
      <c r="CD44" s="636" t="s">
        <v>287</v>
      </c>
      <c r="CE44" s="637"/>
      <c r="CF44" s="620" t="s">
        <v>337</v>
      </c>
      <c r="CG44" s="621"/>
      <c r="CH44" s="621"/>
      <c r="CI44" s="621"/>
      <c r="CJ44" s="621"/>
      <c r="CK44" s="621"/>
      <c r="CL44" s="621"/>
      <c r="CM44" s="621"/>
      <c r="CN44" s="621"/>
      <c r="CO44" s="621"/>
      <c r="CP44" s="621"/>
      <c r="CQ44" s="622"/>
      <c r="CR44" s="623">
        <v>3778840</v>
      </c>
      <c r="CS44" s="624"/>
      <c r="CT44" s="624"/>
      <c r="CU44" s="624"/>
      <c r="CV44" s="624"/>
      <c r="CW44" s="624"/>
      <c r="CX44" s="624"/>
      <c r="CY44" s="625"/>
      <c r="CZ44" s="626">
        <v>12.7</v>
      </c>
      <c r="DA44" s="627"/>
      <c r="DB44" s="627"/>
      <c r="DC44" s="628"/>
      <c r="DD44" s="629">
        <v>850790</v>
      </c>
      <c r="DE44" s="624"/>
      <c r="DF44" s="624"/>
      <c r="DG44" s="624"/>
      <c r="DH44" s="624"/>
      <c r="DI44" s="624"/>
      <c r="DJ44" s="624"/>
      <c r="DK44" s="625"/>
      <c r="DL44" s="630"/>
      <c r="DM44" s="631"/>
      <c r="DN44" s="631"/>
      <c r="DO44" s="631"/>
      <c r="DP44" s="631"/>
      <c r="DQ44" s="631"/>
      <c r="DR44" s="631"/>
      <c r="DS44" s="631"/>
      <c r="DT44" s="631"/>
      <c r="DU44" s="631"/>
      <c r="DV44" s="632"/>
      <c r="DW44" s="633"/>
      <c r="DX44" s="634"/>
      <c r="DY44" s="634"/>
      <c r="DZ44" s="634"/>
      <c r="EA44" s="634"/>
      <c r="EB44" s="634"/>
      <c r="EC44" s="635"/>
    </row>
    <row r="45" spans="2:133" ht="11.25" customHeight="1" x14ac:dyDescent="0.15">
      <c r="CD45" s="638"/>
      <c r="CE45" s="639"/>
      <c r="CF45" s="620" t="s">
        <v>338</v>
      </c>
      <c r="CG45" s="621"/>
      <c r="CH45" s="621"/>
      <c r="CI45" s="621"/>
      <c r="CJ45" s="621"/>
      <c r="CK45" s="621"/>
      <c r="CL45" s="621"/>
      <c r="CM45" s="621"/>
      <c r="CN45" s="621"/>
      <c r="CO45" s="621"/>
      <c r="CP45" s="621"/>
      <c r="CQ45" s="622"/>
      <c r="CR45" s="623">
        <v>1530791</v>
      </c>
      <c r="CS45" s="642"/>
      <c r="CT45" s="642"/>
      <c r="CU45" s="642"/>
      <c r="CV45" s="642"/>
      <c r="CW45" s="642"/>
      <c r="CX45" s="642"/>
      <c r="CY45" s="643"/>
      <c r="CZ45" s="626">
        <v>5.2</v>
      </c>
      <c r="DA45" s="644"/>
      <c r="DB45" s="644"/>
      <c r="DC45" s="645"/>
      <c r="DD45" s="629">
        <v>183639</v>
      </c>
      <c r="DE45" s="642"/>
      <c r="DF45" s="642"/>
      <c r="DG45" s="642"/>
      <c r="DH45" s="642"/>
      <c r="DI45" s="642"/>
      <c r="DJ45" s="642"/>
      <c r="DK45" s="643"/>
      <c r="DL45" s="630"/>
      <c r="DM45" s="631"/>
      <c r="DN45" s="631"/>
      <c r="DO45" s="631"/>
      <c r="DP45" s="631"/>
      <c r="DQ45" s="631"/>
      <c r="DR45" s="631"/>
      <c r="DS45" s="631"/>
      <c r="DT45" s="631"/>
      <c r="DU45" s="631"/>
      <c r="DV45" s="632"/>
      <c r="DW45" s="633"/>
      <c r="DX45" s="634"/>
      <c r="DY45" s="634"/>
      <c r="DZ45" s="634"/>
      <c r="EA45" s="634"/>
      <c r="EB45" s="634"/>
      <c r="EC45" s="635"/>
    </row>
    <row r="46" spans="2:133" ht="11.25" customHeight="1" x14ac:dyDescent="0.15">
      <c r="CD46" s="638"/>
      <c r="CE46" s="639"/>
      <c r="CF46" s="620" t="s">
        <v>339</v>
      </c>
      <c r="CG46" s="621"/>
      <c r="CH46" s="621"/>
      <c r="CI46" s="621"/>
      <c r="CJ46" s="621"/>
      <c r="CK46" s="621"/>
      <c r="CL46" s="621"/>
      <c r="CM46" s="621"/>
      <c r="CN46" s="621"/>
      <c r="CO46" s="621"/>
      <c r="CP46" s="621"/>
      <c r="CQ46" s="622"/>
      <c r="CR46" s="623">
        <v>2174708</v>
      </c>
      <c r="CS46" s="624"/>
      <c r="CT46" s="624"/>
      <c r="CU46" s="624"/>
      <c r="CV46" s="624"/>
      <c r="CW46" s="624"/>
      <c r="CX46" s="624"/>
      <c r="CY46" s="625"/>
      <c r="CZ46" s="626">
        <v>7.3</v>
      </c>
      <c r="DA46" s="627"/>
      <c r="DB46" s="627"/>
      <c r="DC46" s="628"/>
      <c r="DD46" s="629">
        <v>637240</v>
      </c>
      <c r="DE46" s="624"/>
      <c r="DF46" s="624"/>
      <c r="DG46" s="624"/>
      <c r="DH46" s="624"/>
      <c r="DI46" s="624"/>
      <c r="DJ46" s="624"/>
      <c r="DK46" s="625"/>
      <c r="DL46" s="630"/>
      <c r="DM46" s="631"/>
      <c r="DN46" s="631"/>
      <c r="DO46" s="631"/>
      <c r="DP46" s="631"/>
      <c r="DQ46" s="631"/>
      <c r="DR46" s="631"/>
      <c r="DS46" s="631"/>
      <c r="DT46" s="631"/>
      <c r="DU46" s="631"/>
      <c r="DV46" s="632"/>
      <c r="DW46" s="633"/>
      <c r="DX46" s="634"/>
      <c r="DY46" s="634"/>
      <c r="DZ46" s="634"/>
      <c r="EA46" s="634"/>
      <c r="EB46" s="634"/>
      <c r="EC46" s="635"/>
    </row>
    <row r="47" spans="2:133" ht="11.25" customHeight="1" x14ac:dyDescent="0.15">
      <c r="CD47" s="638"/>
      <c r="CE47" s="639"/>
      <c r="CF47" s="620" t="s">
        <v>340</v>
      </c>
      <c r="CG47" s="621"/>
      <c r="CH47" s="621"/>
      <c r="CI47" s="621"/>
      <c r="CJ47" s="621"/>
      <c r="CK47" s="621"/>
      <c r="CL47" s="621"/>
      <c r="CM47" s="621"/>
      <c r="CN47" s="621"/>
      <c r="CO47" s="621"/>
      <c r="CP47" s="621"/>
      <c r="CQ47" s="622"/>
      <c r="CR47" s="623">
        <v>234854</v>
      </c>
      <c r="CS47" s="642"/>
      <c r="CT47" s="642"/>
      <c r="CU47" s="642"/>
      <c r="CV47" s="642"/>
      <c r="CW47" s="642"/>
      <c r="CX47" s="642"/>
      <c r="CY47" s="643"/>
      <c r="CZ47" s="626">
        <v>0.8</v>
      </c>
      <c r="DA47" s="644"/>
      <c r="DB47" s="644"/>
      <c r="DC47" s="645"/>
      <c r="DD47" s="629">
        <v>209385</v>
      </c>
      <c r="DE47" s="642"/>
      <c r="DF47" s="642"/>
      <c r="DG47" s="642"/>
      <c r="DH47" s="642"/>
      <c r="DI47" s="642"/>
      <c r="DJ47" s="642"/>
      <c r="DK47" s="643"/>
      <c r="DL47" s="630"/>
      <c r="DM47" s="631"/>
      <c r="DN47" s="631"/>
      <c r="DO47" s="631"/>
      <c r="DP47" s="631"/>
      <c r="DQ47" s="631"/>
      <c r="DR47" s="631"/>
      <c r="DS47" s="631"/>
      <c r="DT47" s="631"/>
      <c r="DU47" s="631"/>
      <c r="DV47" s="632"/>
      <c r="DW47" s="633"/>
      <c r="DX47" s="634"/>
      <c r="DY47" s="634"/>
      <c r="DZ47" s="634"/>
      <c r="EA47" s="634"/>
      <c r="EB47" s="634"/>
      <c r="EC47" s="635"/>
    </row>
    <row r="48" spans="2:133" x14ac:dyDescent="0.15">
      <c r="CD48" s="640"/>
      <c r="CE48" s="641"/>
      <c r="CF48" s="620" t="s">
        <v>341</v>
      </c>
      <c r="CG48" s="621"/>
      <c r="CH48" s="621"/>
      <c r="CI48" s="621"/>
      <c r="CJ48" s="621"/>
      <c r="CK48" s="621"/>
      <c r="CL48" s="621"/>
      <c r="CM48" s="621"/>
      <c r="CN48" s="621"/>
      <c r="CO48" s="621"/>
      <c r="CP48" s="621"/>
      <c r="CQ48" s="622"/>
      <c r="CR48" s="623" t="s">
        <v>111</v>
      </c>
      <c r="CS48" s="624"/>
      <c r="CT48" s="624"/>
      <c r="CU48" s="624"/>
      <c r="CV48" s="624"/>
      <c r="CW48" s="624"/>
      <c r="CX48" s="624"/>
      <c r="CY48" s="625"/>
      <c r="CZ48" s="626" t="s">
        <v>111</v>
      </c>
      <c r="DA48" s="627"/>
      <c r="DB48" s="627"/>
      <c r="DC48" s="628"/>
      <c r="DD48" s="629" t="s">
        <v>111</v>
      </c>
      <c r="DE48" s="624"/>
      <c r="DF48" s="624"/>
      <c r="DG48" s="624"/>
      <c r="DH48" s="624"/>
      <c r="DI48" s="624"/>
      <c r="DJ48" s="624"/>
      <c r="DK48" s="625"/>
      <c r="DL48" s="630"/>
      <c r="DM48" s="631"/>
      <c r="DN48" s="631"/>
      <c r="DO48" s="631"/>
      <c r="DP48" s="631"/>
      <c r="DQ48" s="631"/>
      <c r="DR48" s="631"/>
      <c r="DS48" s="631"/>
      <c r="DT48" s="631"/>
      <c r="DU48" s="631"/>
      <c r="DV48" s="632"/>
      <c r="DW48" s="633"/>
      <c r="DX48" s="634"/>
      <c r="DY48" s="634"/>
      <c r="DZ48" s="634"/>
      <c r="EA48" s="634"/>
      <c r="EB48" s="634"/>
      <c r="EC48" s="635"/>
    </row>
    <row r="49" spans="82:133" ht="11.25" customHeight="1" x14ac:dyDescent="0.15">
      <c r="CD49" s="604" t="s">
        <v>342</v>
      </c>
      <c r="CE49" s="605"/>
      <c r="CF49" s="605"/>
      <c r="CG49" s="605"/>
      <c r="CH49" s="605"/>
      <c r="CI49" s="605"/>
      <c r="CJ49" s="605"/>
      <c r="CK49" s="605"/>
      <c r="CL49" s="605"/>
      <c r="CM49" s="605"/>
      <c r="CN49" s="605"/>
      <c r="CO49" s="605"/>
      <c r="CP49" s="605"/>
      <c r="CQ49" s="606"/>
      <c r="CR49" s="607">
        <v>29709396</v>
      </c>
      <c r="CS49" s="608"/>
      <c r="CT49" s="608"/>
      <c r="CU49" s="608"/>
      <c r="CV49" s="608"/>
      <c r="CW49" s="608"/>
      <c r="CX49" s="608"/>
      <c r="CY49" s="609"/>
      <c r="CZ49" s="610">
        <v>100</v>
      </c>
      <c r="DA49" s="611"/>
      <c r="DB49" s="611"/>
      <c r="DC49" s="612"/>
      <c r="DD49" s="613">
        <v>20333929</v>
      </c>
      <c r="DE49" s="608"/>
      <c r="DF49" s="608"/>
      <c r="DG49" s="608"/>
      <c r="DH49" s="608"/>
      <c r="DI49" s="608"/>
      <c r="DJ49" s="608"/>
      <c r="DK49" s="609"/>
      <c r="DL49" s="614"/>
      <c r="DM49" s="615"/>
      <c r="DN49" s="615"/>
      <c r="DO49" s="615"/>
      <c r="DP49" s="615"/>
      <c r="DQ49" s="615"/>
      <c r="DR49" s="615"/>
      <c r="DS49" s="615"/>
      <c r="DT49" s="615"/>
      <c r="DU49" s="615"/>
      <c r="DV49" s="616"/>
      <c r="DW49" s="617"/>
      <c r="DX49" s="618"/>
      <c r="DY49" s="618"/>
      <c r="DZ49" s="618"/>
      <c r="EA49" s="618"/>
      <c r="EB49" s="618"/>
      <c r="EC49" s="619"/>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A134"/>
  <sheetViews>
    <sheetView view="pageBreakPreview" zoomScale="55" zoomScaleNormal="55" zoomScaleSheetLayoutView="55"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41" t="s">
        <v>344</v>
      </c>
      <c r="DK2" s="1142"/>
      <c r="DL2" s="1142"/>
      <c r="DM2" s="1142"/>
      <c r="DN2" s="1142"/>
      <c r="DO2" s="1143"/>
      <c r="DP2" s="200"/>
      <c r="DQ2" s="1141" t="s">
        <v>345</v>
      </c>
      <c r="DR2" s="1142"/>
      <c r="DS2" s="1142"/>
      <c r="DT2" s="1142"/>
      <c r="DU2" s="1142"/>
      <c r="DV2" s="1142"/>
      <c r="DW2" s="1142"/>
      <c r="DX2" s="1142"/>
      <c r="DY2" s="1142"/>
      <c r="DZ2" s="1143"/>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94" t="s">
        <v>346</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346"/>
      <c r="BA4" s="346"/>
      <c r="BB4" s="346"/>
      <c r="BC4" s="346"/>
      <c r="BD4" s="346"/>
      <c r="BE4" s="204"/>
      <c r="BF4" s="204"/>
      <c r="BG4" s="204"/>
      <c r="BH4" s="204"/>
      <c r="BI4" s="204"/>
      <c r="BJ4" s="204"/>
      <c r="BK4" s="204"/>
      <c r="BL4" s="204"/>
      <c r="BM4" s="204"/>
      <c r="BN4" s="204"/>
      <c r="BO4" s="204"/>
      <c r="BP4" s="204"/>
      <c r="BQ4" s="346" t="s">
        <v>347</v>
      </c>
      <c r="BR4" s="346"/>
      <c r="BS4" s="346"/>
      <c r="BT4" s="346"/>
      <c r="BU4" s="346"/>
      <c r="BV4" s="346"/>
      <c r="BW4" s="346"/>
      <c r="BX4" s="346"/>
      <c r="BY4" s="346"/>
      <c r="BZ4" s="346"/>
      <c r="CA4" s="346"/>
      <c r="CB4" s="346"/>
      <c r="CC4" s="346"/>
      <c r="CD4" s="346"/>
      <c r="CE4" s="346"/>
      <c r="CF4" s="346"/>
      <c r="CG4" s="346"/>
      <c r="CH4" s="346"/>
      <c r="CI4" s="346"/>
      <c r="CJ4" s="346"/>
      <c r="CK4" s="346"/>
      <c r="CL4" s="346"/>
      <c r="CM4" s="346"/>
      <c r="CN4" s="346"/>
      <c r="CO4" s="346"/>
      <c r="CP4" s="346"/>
      <c r="CQ4" s="346"/>
      <c r="CR4" s="346"/>
      <c r="CS4" s="346"/>
      <c r="CT4" s="346"/>
      <c r="CU4" s="346"/>
      <c r="CV4" s="346"/>
      <c r="CW4" s="346"/>
      <c r="CX4" s="346"/>
      <c r="CY4" s="346"/>
      <c r="CZ4" s="346"/>
      <c r="DA4" s="346"/>
      <c r="DB4" s="346"/>
      <c r="DC4" s="346"/>
      <c r="DD4" s="346"/>
      <c r="DE4" s="346"/>
      <c r="DF4" s="346"/>
      <c r="DG4" s="346"/>
      <c r="DH4" s="346"/>
      <c r="DI4" s="346"/>
      <c r="DJ4" s="346"/>
      <c r="DK4" s="346"/>
      <c r="DL4" s="346"/>
      <c r="DM4" s="346"/>
      <c r="DN4" s="346"/>
      <c r="DO4" s="346"/>
      <c r="DP4" s="346"/>
      <c r="DQ4" s="346"/>
      <c r="DR4" s="346"/>
      <c r="DS4" s="346"/>
      <c r="DT4" s="346"/>
      <c r="DU4" s="346"/>
      <c r="DV4" s="346"/>
      <c r="DW4" s="346"/>
      <c r="DX4" s="346"/>
      <c r="DY4" s="346"/>
      <c r="DZ4" s="346"/>
      <c r="EA4" s="205"/>
    </row>
    <row r="5" spans="1:131" s="206" customFormat="1" ht="26.25" customHeight="1" x14ac:dyDescent="0.15">
      <c r="A5" s="1026" t="s">
        <v>348</v>
      </c>
      <c r="B5" s="1027"/>
      <c r="C5" s="1027"/>
      <c r="D5" s="1027"/>
      <c r="E5" s="1027"/>
      <c r="F5" s="1027"/>
      <c r="G5" s="1027"/>
      <c r="H5" s="1027"/>
      <c r="I5" s="1027"/>
      <c r="J5" s="1027"/>
      <c r="K5" s="1027"/>
      <c r="L5" s="1027"/>
      <c r="M5" s="1027"/>
      <c r="N5" s="1027"/>
      <c r="O5" s="1027"/>
      <c r="P5" s="1028"/>
      <c r="Q5" s="1032" t="s">
        <v>349</v>
      </c>
      <c r="R5" s="1033"/>
      <c r="S5" s="1033"/>
      <c r="T5" s="1033"/>
      <c r="U5" s="1034"/>
      <c r="V5" s="1032" t="s">
        <v>350</v>
      </c>
      <c r="W5" s="1033"/>
      <c r="X5" s="1033"/>
      <c r="Y5" s="1033"/>
      <c r="Z5" s="1034"/>
      <c r="AA5" s="1032" t="s">
        <v>351</v>
      </c>
      <c r="AB5" s="1033"/>
      <c r="AC5" s="1033"/>
      <c r="AD5" s="1033"/>
      <c r="AE5" s="1033"/>
      <c r="AF5" s="1144" t="s">
        <v>352</v>
      </c>
      <c r="AG5" s="1033"/>
      <c r="AH5" s="1033"/>
      <c r="AI5" s="1033"/>
      <c r="AJ5" s="1048"/>
      <c r="AK5" s="1033" t="s">
        <v>353</v>
      </c>
      <c r="AL5" s="1033"/>
      <c r="AM5" s="1033"/>
      <c r="AN5" s="1033"/>
      <c r="AO5" s="1034"/>
      <c r="AP5" s="1032" t="s">
        <v>354</v>
      </c>
      <c r="AQ5" s="1033"/>
      <c r="AR5" s="1033"/>
      <c r="AS5" s="1033"/>
      <c r="AT5" s="1034"/>
      <c r="AU5" s="1032" t="s">
        <v>355</v>
      </c>
      <c r="AV5" s="1033"/>
      <c r="AW5" s="1033"/>
      <c r="AX5" s="1033"/>
      <c r="AY5" s="1048"/>
      <c r="AZ5" s="343"/>
      <c r="BA5" s="343"/>
      <c r="BB5" s="343"/>
      <c r="BC5" s="343"/>
      <c r="BD5" s="343"/>
      <c r="BE5" s="208"/>
      <c r="BF5" s="208"/>
      <c r="BG5" s="208"/>
      <c r="BH5" s="208"/>
      <c r="BI5" s="208"/>
      <c r="BJ5" s="208"/>
      <c r="BK5" s="208"/>
      <c r="BL5" s="208"/>
      <c r="BM5" s="208"/>
      <c r="BN5" s="208"/>
      <c r="BO5" s="208"/>
      <c r="BP5" s="208"/>
      <c r="BQ5" s="1026" t="s">
        <v>356</v>
      </c>
      <c r="BR5" s="1027"/>
      <c r="BS5" s="1027"/>
      <c r="BT5" s="1027"/>
      <c r="BU5" s="1027"/>
      <c r="BV5" s="1027"/>
      <c r="BW5" s="1027"/>
      <c r="BX5" s="1027"/>
      <c r="BY5" s="1027"/>
      <c r="BZ5" s="1027"/>
      <c r="CA5" s="1027"/>
      <c r="CB5" s="1027"/>
      <c r="CC5" s="1027"/>
      <c r="CD5" s="1027"/>
      <c r="CE5" s="1027"/>
      <c r="CF5" s="1027"/>
      <c r="CG5" s="1028"/>
      <c r="CH5" s="1032" t="s">
        <v>357</v>
      </c>
      <c r="CI5" s="1033"/>
      <c r="CJ5" s="1033"/>
      <c r="CK5" s="1033"/>
      <c r="CL5" s="1034"/>
      <c r="CM5" s="1032" t="s">
        <v>358</v>
      </c>
      <c r="CN5" s="1033"/>
      <c r="CO5" s="1033"/>
      <c r="CP5" s="1033"/>
      <c r="CQ5" s="1034"/>
      <c r="CR5" s="1032" t="s">
        <v>359</v>
      </c>
      <c r="CS5" s="1033"/>
      <c r="CT5" s="1033"/>
      <c r="CU5" s="1033"/>
      <c r="CV5" s="1034"/>
      <c r="CW5" s="1032" t="s">
        <v>360</v>
      </c>
      <c r="CX5" s="1033"/>
      <c r="CY5" s="1033"/>
      <c r="CZ5" s="1033"/>
      <c r="DA5" s="1034"/>
      <c r="DB5" s="1032" t="s">
        <v>361</v>
      </c>
      <c r="DC5" s="1033"/>
      <c r="DD5" s="1033"/>
      <c r="DE5" s="1033"/>
      <c r="DF5" s="1034"/>
      <c r="DG5" s="1129" t="s">
        <v>362</v>
      </c>
      <c r="DH5" s="1130"/>
      <c r="DI5" s="1130"/>
      <c r="DJ5" s="1130"/>
      <c r="DK5" s="1131"/>
      <c r="DL5" s="1129" t="s">
        <v>363</v>
      </c>
      <c r="DM5" s="1130"/>
      <c r="DN5" s="1130"/>
      <c r="DO5" s="1130"/>
      <c r="DP5" s="1131"/>
      <c r="DQ5" s="1032" t="s">
        <v>364</v>
      </c>
      <c r="DR5" s="1033"/>
      <c r="DS5" s="1033"/>
      <c r="DT5" s="1033"/>
      <c r="DU5" s="1034"/>
      <c r="DV5" s="1032" t="s">
        <v>355</v>
      </c>
      <c r="DW5" s="1033"/>
      <c r="DX5" s="1033"/>
      <c r="DY5" s="1033"/>
      <c r="DZ5" s="1048"/>
      <c r="EA5" s="205"/>
    </row>
    <row r="6" spans="1:131" s="206" customFormat="1" ht="26.25" customHeight="1" thickBot="1" x14ac:dyDescent="0.2">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346"/>
      <c r="BA6" s="346"/>
      <c r="BB6" s="346"/>
      <c r="BC6" s="346"/>
      <c r="BD6" s="346"/>
      <c r="BE6" s="204"/>
      <c r="BF6" s="204"/>
      <c r="BG6" s="204"/>
      <c r="BH6" s="204"/>
      <c r="BI6" s="204"/>
      <c r="BJ6" s="204"/>
      <c r="BK6" s="204"/>
      <c r="BL6" s="204"/>
      <c r="BM6" s="204"/>
      <c r="BN6" s="204"/>
      <c r="BO6" s="204"/>
      <c r="BP6" s="204"/>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05"/>
    </row>
    <row r="7" spans="1:131" s="206" customFormat="1" ht="26.25" customHeight="1" thickTop="1" x14ac:dyDescent="0.15">
      <c r="A7" s="209">
        <v>1</v>
      </c>
      <c r="B7" s="1081" t="s">
        <v>365</v>
      </c>
      <c r="C7" s="1082"/>
      <c r="D7" s="1082"/>
      <c r="E7" s="1082"/>
      <c r="F7" s="1082"/>
      <c r="G7" s="1082"/>
      <c r="H7" s="1082"/>
      <c r="I7" s="1082"/>
      <c r="J7" s="1082"/>
      <c r="K7" s="1082"/>
      <c r="L7" s="1082"/>
      <c r="M7" s="1082"/>
      <c r="N7" s="1082"/>
      <c r="O7" s="1082"/>
      <c r="P7" s="1083"/>
      <c r="Q7" s="1135">
        <v>31469</v>
      </c>
      <c r="R7" s="1136"/>
      <c r="S7" s="1136"/>
      <c r="T7" s="1136"/>
      <c r="U7" s="1136"/>
      <c r="V7" s="1136">
        <v>29715</v>
      </c>
      <c r="W7" s="1136"/>
      <c r="X7" s="1136"/>
      <c r="Y7" s="1136"/>
      <c r="Z7" s="1136"/>
      <c r="AA7" s="1136">
        <v>1754</v>
      </c>
      <c r="AB7" s="1136"/>
      <c r="AC7" s="1136"/>
      <c r="AD7" s="1136"/>
      <c r="AE7" s="1137"/>
      <c r="AF7" s="1138">
        <v>1659</v>
      </c>
      <c r="AG7" s="1139"/>
      <c r="AH7" s="1139"/>
      <c r="AI7" s="1139"/>
      <c r="AJ7" s="1140"/>
      <c r="AK7" s="1122">
        <v>87</v>
      </c>
      <c r="AL7" s="1123"/>
      <c r="AM7" s="1123"/>
      <c r="AN7" s="1123"/>
      <c r="AO7" s="1123"/>
      <c r="AP7" s="1123">
        <v>34594</v>
      </c>
      <c r="AQ7" s="1123"/>
      <c r="AR7" s="1123"/>
      <c r="AS7" s="1123"/>
      <c r="AT7" s="1123"/>
      <c r="AU7" s="1124"/>
      <c r="AV7" s="1124"/>
      <c r="AW7" s="1124"/>
      <c r="AX7" s="1124"/>
      <c r="AY7" s="1125"/>
      <c r="AZ7" s="346"/>
      <c r="BA7" s="346"/>
      <c r="BB7" s="346"/>
      <c r="BC7" s="346"/>
      <c r="BD7" s="346"/>
      <c r="BE7" s="204"/>
      <c r="BF7" s="204"/>
      <c r="BG7" s="204"/>
      <c r="BH7" s="204"/>
      <c r="BI7" s="204"/>
      <c r="BJ7" s="204"/>
      <c r="BK7" s="204"/>
      <c r="BL7" s="204"/>
      <c r="BM7" s="204"/>
      <c r="BN7" s="204"/>
      <c r="BO7" s="204"/>
      <c r="BP7" s="204"/>
      <c r="BQ7" s="210">
        <v>1</v>
      </c>
      <c r="BR7" s="211"/>
      <c r="BS7" s="1126" t="s">
        <v>541</v>
      </c>
      <c r="BT7" s="1127"/>
      <c r="BU7" s="1127"/>
      <c r="BV7" s="1127"/>
      <c r="BW7" s="1127"/>
      <c r="BX7" s="1127"/>
      <c r="BY7" s="1127"/>
      <c r="BZ7" s="1127"/>
      <c r="CA7" s="1127"/>
      <c r="CB7" s="1127"/>
      <c r="CC7" s="1127"/>
      <c r="CD7" s="1127"/>
      <c r="CE7" s="1127"/>
      <c r="CF7" s="1127"/>
      <c r="CG7" s="1128"/>
      <c r="CH7" s="1119">
        <v>7</v>
      </c>
      <c r="CI7" s="1120"/>
      <c r="CJ7" s="1120"/>
      <c r="CK7" s="1120"/>
      <c r="CL7" s="1121"/>
      <c r="CM7" s="1119">
        <v>79</v>
      </c>
      <c r="CN7" s="1120"/>
      <c r="CO7" s="1120"/>
      <c r="CP7" s="1120"/>
      <c r="CQ7" s="1121"/>
      <c r="CR7" s="1119">
        <v>30</v>
      </c>
      <c r="CS7" s="1120"/>
      <c r="CT7" s="1120"/>
      <c r="CU7" s="1120"/>
      <c r="CV7" s="1121"/>
      <c r="CW7" s="1119" t="s">
        <v>545</v>
      </c>
      <c r="CX7" s="1120"/>
      <c r="CY7" s="1120"/>
      <c r="CZ7" s="1120"/>
      <c r="DA7" s="1121"/>
      <c r="DB7" s="1119" t="s">
        <v>545</v>
      </c>
      <c r="DC7" s="1120"/>
      <c r="DD7" s="1120"/>
      <c r="DE7" s="1120"/>
      <c r="DF7" s="1121"/>
      <c r="DG7" s="1119" t="s">
        <v>545</v>
      </c>
      <c r="DH7" s="1120"/>
      <c r="DI7" s="1120"/>
      <c r="DJ7" s="1120"/>
      <c r="DK7" s="1121"/>
      <c r="DL7" s="1119" t="s">
        <v>545</v>
      </c>
      <c r="DM7" s="1120"/>
      <c r="DN7" s="1120"/>
      <c r="DO7" s="1120"/>
      <c r="DP7" s="1121"/>
      <c r="DQ7" s="1119" t="s">
        <v>545</v>
      </c>
      <c r="DR7" s="1120"/>
      <c r="DS7" s="1120"/>
      <c r="DT7" s="1120"/>
      <c r="DU7" s="1121"/>
      <c r="DV7" s="1146"/>
      <c r="DW7" s="1147"/>
      <c r="DX7" s="1147"/>
      <c r="DY7" s="1147"/>
      <c r="DZ7" s="1148"/>
      <c r="EA7" s="205"/>
    </row>
    <row r="8" spans="1:131" s="206" customFormat="1" ht="26.25" customHeight="1" x14ac:dyDescent="0.15">
      <c r="A8" s="212">
        <v>2</v>
      </c>
      <c r="B8" s="1062"/>
      <c r="C8" s="1063"/>
      <c r="D8" s="1063"/>
      <c r="E8" s="1063"/>
      <c r="F8" s="1063"/>
      <c r="G8" s="1063"/>
      <c r="H8" s="1063"/>
      <c r="I8" s="1063"/>
      <c r="J8" s="1063"/>
      <c r="K8" s="1063"/>
      <c r="L8" s="1063"/>
      <c r="M8" s="1063"/>
      <c r="N8" s="1063"/>
      <c r="O8" s="1063"/>
      <c r="P8" s="1064"/>
      <c r="Q8" s="1074"/>
      <c r="R8" s="1075"/>
      <c r="S8" s="1075"/>
      <c r="T8" s="1075"/>
      <c r="U8" s="1075"/>
      <c r="V8" s="1075"/>
      <c r="W8" s="1075"/>
      <c r="X8" s="1075"/>
      <c r="Y8" s="1075"/>
      <c r="Z8" s="1075"/>
      <c r="AA8" s="1075"/>
      <c r="AB8" s="1075"/>
      <c r="AC8" s="1075"/>
      <c r="AD8" s="1075"/>
      <c r="AE8" s="1076"/>
      <c r="AF8" s="1068"/>
      <c r="AG8" s="1069"/>
      <c r="AH8" s="1069"/>
      <c r="AI8" s="1069"/>
      <c r="AJ8" s="1070"/>
      <c r="AK8" s="1117"/>
      <c r="AL8" s="1118"/>
      <c r="AM8" s="1118"/>
      <c r="AN8" s="1118"/>
      <c r="AO8" s="1118"/>
      <c r="AP8" s="1118"/>
      <c r="AQ8" s="1118"/>
      <c r="AR8" s="1118"/>
      <c r="AS8" s="1118"/>
      <c r="AT8" s="1118"/>
      <c r="AU8" s="1115"/>
      <c r="AV8" s="1115"/>
      <c r="AW8" s="1115"/>
      <c r="AX8" s="1115"/>
      <c r="AY8" s="1116"/>
      <c r="AZ8" s="346"/>
      <c r="BA8" s="346"/>
      <c r="BB8" s="346"/>
      <c r="BC8" s="346"/>
      <c r="BD8" s="346"/>
      <c r="BE8" s="204"/>
      <c r="BF8" s="204"/>
      <c r="BG8" s="204"/>
      <c r="BH8" s="204"/>
      <c r="BI8" s="204"/>
      <c r="BJ8" s="204"/>
      <c r="BK8" s="204"/>
      <c r="BL8" s="204"/>
      <c r="BM8" s="204"/>
      <c r="BN8" s="204"/>
      <c r="BO8" s="204"/>
      <c r="BP8" s="204"/>
      <c r="BQ8" s="213">
        <v>2</v>
      </c>
      <c r="BR8" s="214"/>
      <c r="BS8" s="1045" t="s">
        <v>542</v>
      </c>
      <c r="BT8" s="1046"/>
      <c r="BU8" s="1046"/>
      <c r="BV8" s="1046"/>
      <c r="BW8" s="1046"/>
      <c r="BX8" s="1046"/>
      <c r="BY8" s="1046"/>
      <c r="BZ8" s="1046"/>
      <c r="CA8" s="1046"/>
      <c r="CB8" s="1046"/>
      <c r="CC8" s="1046"/>
      <c r="CD8" s="1046"/>
      <c r="CE8" s="1046"/>
      <c r="CF8" s="1046"/>
      <c r="CG8" s="1047"/>
      <c r="CH8" s="1020">
        <v>1</v>
      </c>
      <c r="CI8" s="1021"/>
      <c r="CJ8" s="1021"/>
      <c r="CK8" s="1021"/>
      <c r="CL8" s="1022"/>
      <c r="CM8" s="1020">
        <v>59</v>
      </c>
      <c r="CN8" s="1021"/>
      <c r="CO8" s="1021"/>
      <c r="CP8" s="1021"/>
      <c r="CQ8" s="1022"/>
      <c r="CR8" s="1020">
        <v>10</v>
      </c>
      <c r="CS8" s="1021"/>
      <c r="CT8" s="1021"/>
      <c r="CU8" s="1021"/>
      <c r="CV8" s="1022"/>
      <c r="CW8" s="1020" t="s">
        <v>545</v>
      </c>
      <c r="CX8" s="1021"/>
      <c r="CY8" s="1021"/>
      <c r="CZ8" s="1021"/>
      <c r="DA8" s="1022"/>
      <c r="DB8" s="1020" t="s">
        <v>545</v>
      </c>
      <c r="DC8" s="1021"/>
      <c r="DD8" s="1021"/>
      <c r="DE8" s="1021"/>
      <c r="DF8" s="1022"/>
      <c r="DG8" s="1020" t="s">
        <v>545</v>
      </c>
      <c r="DH8" s="1021"/>
      <c r="DI8" s="1021"/>
      <c r="DJ8" s="1021"/>
      <c r="DK8" s="1022"/>
      <c r="DL8" s="1020" t="s">
        <v>545</v>
      </c>
      <c r="DM8" s="1021"/>
      <c r="DN8" s="1021"/>
      <c r="DO8" s="1021"/>
      <c r="DP8" s="1022"/>
      <c r="DQ8" s="1020" t="s">
        <v>545</v>
      </c>
      <c r="DR8" s="1021"/>
      <c r="DS8" s="1021"/>
      <c r="DT8" s="1021"/>
      <c r="DU8" s="1022"/>
      <c r="DV8" s="1023"/>
      <c r="DW8" s="1024"/>
      <c r="DX8" s="1024"/>
      <c r="DY8" s="1024"/>
      <c r="DZ8" s="1025"/>
      <c r="EA8" s="205"/>
    </row>
    <row r="9" spans="1:131" s="206" customFormat="1" ht="26.25" customHeight="1" x14ac:dyDescent="0.15">
      <c r="A9" s="212">
        <v>3</v>
      </c>
      <c r="B9" s="1062"/>
      <c r="C9" s="1063"/>
      <c r="D9" s="1063"/>
      <c r="E9" s="1063"/>
      <c r="F9" s="1063"/>
      <c r="G9" s="1063"/>
      <c r="H9" s="1063"/>
      <c r="I9" s="1063"/>
      <c r="J9" s="1063"/>
      <c r="K9" s="1063"/>
      <c r="L9" s="1063"/>
      <c r="M9" s="1063"/>
      <c r="N9" s="1063"/>
      <c r="O9" s="1063"/>
      <c r="P9" s="1064"/>
      <c r="Q9" s="1074"/>
      <c r="R9" s="1075"/>
      <c r="S9" s="1075"/>
      <c r="T9" s="1075"/>
      <c r="U9" s="1075"/>
      <c r="V9" s="1075"/>
      <c r="W9" s="1075"/>
      <c r="X9" s="1075"/>
      <c r="Y9" s="1075"/>
      <c r="Z9" s="1075"/>
      <c r="AA9" s="1075"/>
      <c r="AB9" s="1075"/>
      <c r="AC9" s="1075"/>
      <c r="AD9" s="1075"/>
      <c r="AE9" s="1076"/>
      <c r="AF9" s="1068"/>
      <c r="AG9" s="1069"/>
      <c r="AH9" s="1069"/>
      <c r="AI9" s="1069"/>
      <c r="AJ9" s="1070"/>
      <c r="AK9" s="1117"/>
      <c r="AL9" s="1118"/>
      <c r="AM9" s="1118"/>
      <c r="AN9" s="1118"/>
      <c r="AO9" s="1118"/>
      <c r="AP9" s="1118"/>
      <c r="AQ9" s="1118"/>
      <c r="AR9" s="1118"/>
      <c r="AS9" s="1118"/>
      <c r="AT9" s="1118"/>
      <c r="AU9" s="1115"/>
      <c r="AV9" s="1115"/>
      <c r="AW9" s="1115"/>
      <c r="AX9" s="1115"/>
      <c r="AY9" s="1116"/>
      <c r="AZ9" s="346"/>
      <c r="BA9" s="346"/>
      <c r="BB9" s="346"/>
      <c r="BC9" s="346"/>
      <c r="BD9" s="346"/>
      <c r="BE9" s="204"/>
      <c r="BF9" s="204"/>
      <c r="BG9" s="204"/>
      <c r="BH9" s="204"/>
      <c r="BI9" s="204"/>
      <c r="BJ9" s="204"/>
      <c r="BK9" s="204"/>
      <c r="BL9" s="204"/>
      <c r="BM9" s="204"/>
      <c r="BN9" s="204"/>
      <c r="BO9" s="204"/>
      <c r="BP9" s="204"/>
      <c r="BQ9" s="213">
        <v>3</v>
      </c>
      <c r="BR9" s="214"/>
      <c r="BS9" s="1045" t="s">
        <v>543</v>
      </c>
      <c r="BT9" s="1046"/>
      <c r="BU9" s="1046"/>
      <c r="BV9" s="1046"/>
      <c r="BW9" s="1046"/>
      <c r="BX9" s="1046"/>
      <c r="BY9" s="1046"/>
      <c r="BZ9" s="1046"/>
      <c r="CA9" s="1046"/>
      <c r="CB9" s="1046"/>
      <c r="CC9" s="1046"/>
      <c r="CD9" s="1046"/>
      <c r="CE9" s="1046"/>
      <c r="CF9" s="1046"/>
      <c r="CG9" s="1047"/>
      <c r="CH9" s="1020">
        <v>1</v>
      </c>
      <c r="CI9" s="1021"/>
      <c r="CJ9" s="1021"/>
      <c r="CK9" s="1021"/>
      <c r="CL9" s="1022"/>
      <c r="CM9" s="1020">
        <v>5</v>
      </c>
      <c r="CN9" s="1021"/>
      <c r="CO9" s="1021"/>
      <c r="CP9" s="1021"/>
      <c r="CQ9" s="1022"/>
      <c r="CR9" s="1020">
        <v>10</v>
      </c>
      <c r="CS9" s="1021"/>
      <c r="CT9" s="1021"/>
      <c r="CU9" s="1021"/>
      <c r="CV9" s="1022"/>
      <c r="CW9" s="1020" t="s">
        <v>545</v>
      </c>
      <c r="CX9" s="1021"/>
      <c r="CY9" s="1021"/>
      <c r="CZ9" s="1021"/>
      <c r="DA9" s="1022"/>
      <c r="DB9" s="1020" t="s">
        <v>545</v>
      </c>
      <c r="DC9" s="1021"/>
      <c r="DD9" s="1021"/>
      <c r="DE9" s="1021"/>
      <c r="DF9" s="1022"/>
      <c r="DG9" s="1020" t="s">
        <v>545</v>
      </c>
      <c r="DH9" s="1021"/>
      <c r="DI9" s="1021"/>
      <c r="DJ9" s="1021"/>
      <c r="DK9" s="1022"/>
      <c r="DL9" s="1020" t="s">
        <v>545</v>
      </c>
      <c r="DM9" s="1021"/>
      <c r="DN9" s="1021"/>
      <c r="DO9" s="1021"/>
      <c r="DP9" s="1022"/>
      <c r="DQ9" s="1020" t="s">
        <v>545</v>
      </c>
      <c r="DR9" s="1021"/>
      <c r="DS9" s="1021"/>
      <c r="DT9" s="1021"/>
      <c r="DU9" s="1022"/>
      <c r="DV9" s="1023"/>
      <c r="DW9" s="1024"/>
      <c r="DX9" s="1024"/>
      <c r="DY9" s="1024"/>
      <c r="DZ9" s="1025"/>
      <c r="EA9" s="205"/>
    </row>
    <row r="10" spans="1:131" s="206" customFormat="1" ht="26.25" customHeight="1" thickBot="1" x14ac:dyDescent="0.2">
      <c r="A10" s="212">
        <v>4</v>
      </c>
      <c r="B10" s="1062"/>
      <c r="C10" s="1063"/>
      <c r="D10" s="1063"/>
      <c r="E10" s="1063"/>
      <c r="F10" s="1063"/>
      <c r="G10" s="1063"/>
      <c r="H10" s="1063"/>
      <c r="I10" s="1063"/>
      <c r="J10" s="1063"/>
      <c r="K10" s="1063"/>
      <c r="L10" s="1063"/>
      <c r="M10" s="1063"/>
      <c r="N10" s="1063"/>
      <c r="O10" s="1063"/>
      <c r="P10" s="1064"/>
      <c r="Q10" s="1074"/>
      <c r="R10" s="1075"/>
      <c r="S10" s="1075"/>
      <c r="T10" s="1075"/>
      <c r="U10" s="1075"/>
      <c r="V10" s="1075"/>
      <c r="W10" s="1075"/>
      <c r="X10" s="1075"/>
      <c r="Y10" s="1075"/>
      <c r="Z10" s="1075"/>
      <c r="AA10" s="1075"/>
      <c r="AB10" s="1075"/>
      <c r="AC10" s="1075"/>
      <c r="AD10" s="1075"/>
      <c r="AE10" s="1076"/>
      <c r="AF10" s="1068"/>
      <c r="AG10" s="1069"/>
      <c r="AH10" s="1069"/>
      <c r="AI10" s="1069"/>
      <c r="AJ10" s="1070"/>
      <c r="AK10" s="1117"/>
      <c r="AL10" s="1118"/>
      <c r="AM10" s="1118"/>
      <c r="AN10" s="1118"/>
      <c r="AO10" s="1118"/>
      <c r="AP10" s="1118"/>
      <c r="AQ10" s="1118"/>
      <c r="AR10" s="1118"/>
      <c r="AS10" s="1118"/>
      <c r="AT10" s="1118"/>
      <c r="AU10" s="1115"/>
      <c r="AV10" s="1115"/>
      <c r="AW10" s="1115"/>
      <c r="AX10" s="1115"/>
      <c r="AY10" s="1116"/>
      <c r="AZ10" s="346"/>
      <c r="BA10" s="346"/>
      <c r="BB10" s="346"/>
      <c r="BC10" s="346"/>
      <c r="BD10" s="346"/>
      <c r="BE10" s="204"/>
      <c r="BF10" s="204"/>
      <c r="BG10" s="204"/>
      <c r="BH10" s="204"/>
      <c r="BI10" s="204"/>
      <c r="BJ10" s="204"/>
      <c r="BK10" s="204"/>
      <c r="BL10" s="204"/>
      <c r="BM10" s="204"/>
      <c r="BN10" s="204"/>
      <c r="BO10" s="204"/>
      <c r="BP10" s="204"/>
      <c r="BQ10" s="213">
        <v>4</v>
      </c>
      <c r="BR10" s="214"/>
      <c r="BS10" s="1045" t="s">
        <v>544</v>
      </c>
      <c r="BT10" s="1046"/>
      <c r="BU10" s="1046"/>
      <c r="BV10" s="1046"/>
      <c r="BW10" s="1046"/>
      <c r="BX10" s="1046"/>
      <c r="BY10" s="1046"/>
      <c r="BZ10" s="1046"/>
      <c r="CA10" s="1046"/>
      <c r="CB10" s="1046"/>
      <c r="CC10" s="1046"/>
      <c r="CD10" s="1046"/>
      <c r="CE10" s="1046"/>
      <c r="CF10" s="1046"/>
      <c r="CG10" s="1047"/>
      <c r="CH10" s="1020">
        <v>2</v>
      </c>
      <c r="CI10" s="1021"/>
      <c r="CJ10" s="1021"/>
      <c r="CK10" s="1021"/>
      <c r="CL10" s="1022"/>
      <c r="CM10" s="1020">
        <v>25</v>
      </c>
      <c r="CN10" s="1021"/>
      <c r="CO10" s="1021"/>
      <c r="CP10" s="1021"/>
      <c r="CQ10" s="1022"/>
      <c r="CR10" s="1020">
        <v>45</v>
      </c>
      <c r="CS10" s="1021"/>
      <c r="CT10" s="1021"/>
      <c r="CU10" s="1021"/>
      <c r="CV10" s="1022"/>
      <c r="CW10" s="1020" t="s">
        <v>545</v>
      </c>
      <c r="CX10" s="1021"/>
      <c r="CY10" s="1021"/>
      <c r="CZ10" s="1021"/>
      <c r="DA10" s="1022"/>
      <c r="DB10" s="1020" t="s">
        <v>545</v>
      </c>
      <c r="DC10" s="1021"/>
      <c r="DD10" s="1021"/>
      <c r="DE10" s="1021"/>
      <c r="DF10" s="1022"/>
      <c r="DG10" s="1020" t="s">
        <v>545</v>
      </c>
      <c r="DH10" s="1021"/>
      <c r="DI10" s="1021"/>
      <c r="DJ10" s="1021"/>
      <c r="DK10" s="1022"/>
      <c r="DL10" s="1020" t="s">
        <v>545</v>
      </c>
      <c r="DM10" s="1021"/>
      <c r="DN10" s="1021"/>
      <c r="DO10" s="1021"/>
      <c r="DP10" s="1022"/>
      <c r="DQ10" s="1020" t="s">
        <v>545</v>
      </c>
      <c r="DR10" s="1021"/>
      <c r="DS10" s="1021"/>
      <c r="DT10" s="1021"/>
      <c r="DU10" s="1022"/>
      <c r="DV10" s="1023"/>
      <c r="DW10" s="1024"/>
      <c r="DX10" s="1024"/>
      <c r="DY10" s="1024"/>
      <c r="DZ10" s="1025"/>
      <c r="EA10" s="205"/>
    </row>
    <row r="11" spans="1:131" s="206" customFormat="1" ht="26.25" hidden="1" customHeight="1" x14ac:dyDescent="0.15">
      <c r="A11" s="212">
        <v>5</v>
      </c>
      <c r="B11" s="1062"/>
      <c r="C11" s="1063"/>
      <c r="D11" s="1063"/>
      <c r="E11" s="1063"/>
      <c r="F11" s="1063"/>
      <c r="G11" s="1063"/>
      <c r="H11" s="1063"/>
      <c r="I11" s="1063"/>
      <c r="J11" s="1063"/>
      <c r="K11" s="1063"/>
      <c r="L11" s="1063"/>
      <c r="M11" s="1063"/>
      <c r="N11" s="1063"/>
      <c r="O11" s="1063"/>
      <c r="P11" s="1064"/>
      <c r="Q11" s="1074"/>
      <c r="R11" s="1075"/>
      <c r="S11" s="1075"/>
      <c r="T11" s="1075"/>
      <c r="U11" s="1075"/>
      <c r="V11" s="1075"/>
      <c r="W11" s="1075"/>
      <c r="X11" s="1075"/>
      <c r="Y11" s="1075"/>
      <c r="Z11" s="1075"/>
      <c r="AA11" s="1075"/>
      <c r="AB11" s="1075"/>
      <c r="AC11" s="1075"/>
      <c r="AD11" s="1075"/>
      <c r="AE11" s="1076"/>
      <c r="AF11" s="1068"/>
      <c r="AG11" s="1069"/>
      <c r="AH11" s="1069"/>
      <c r="AI11" s="1069"/>
      <c r="AJ11" s="1070"/>
      <c r="AK11" s="1117"/>
      <c r="AL11" s="1118"/>
      <c r="AM11" s="1118"/>
      <c r="AN11" s="1118"/>
      <c r="AO11" s="1118"/>
      <c r="AP11" s="1118"/>
      <c r="AQ11" s="1118"/>
      <c r="AR11" s="1118"/>
      <c r="AS11" s="1118"/>
      <c r="AT11" s="1118"/>
      <c r="AU11" s="1115"/>
      <c r="AV11" s="1115"/>
      <c r="AW11" s="1115"/>
      <c r="AX11" s="1115"/>
      <c r="AY11" s="1116"/>
      <c r="AZ11" s="346"/>
      <c r="BA11" s="346"/>
      <c r="BB11" s="346"/>
      <c r="BC11" s="346"/>
      <c r="BD11" s="346"/>
      <c r="BE11" s="204"/>
      <c r="BF11" s="204"/>
      <c r="BG11" s="204"/>
      <c r="BH11" s="204"/>
      <c r="BI11" s="204"/>
      <c r="BJ11" s="204"/>
      <c r="BK11" s="204"/>
      <c r="BL11" s="204"/>
      <c r="BM11" s="204"/>
      <c r="BN11" s="204"/>
      <c r="BO11" s="204"/>
      <c r="BP11" s="204"/>
      <c r="BQ11" s="213">
        <v>5</v>
      </c>
      <c r="BR11" s="214"/>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05"/>
    </row>
    <row r="12" spans="1:131" s="206" customFormat="1" ht="26.25" hidden="1" customHeight="1" x14ac:dyDescent="0.15">
      <c r="A12" s="212">
        <v>6</v>
      </c>
      <c r="B12" s="1062"/>
      <c r="C12" s="1063"/>
      <c r="D12" s="1063"/>
      <c r="E12" s="1063"/>
      <c r="F12" s="1063"/>
      <c r="G12" s="1063"/>
      <c r="H12" s="1063"/>
      <c r="I12" s="1063"/>
      <c r="J12" s="1063"/>
      <c r="K12" s="1063"/>
      <c r="L12" s="1063"/>
      <c r="M12" s="1063"/>
      <c r="N12" s="1063"/>
      <c r="O12" s="1063"/>
      <c r="P12" s="1064"/>
      <c r="Q12" s="1074"/>
      <c r="R12" s="1075"/>
      <c r="S12" s="1075"/>
      <c r="T12" s="1075"/>
      <c r="U12" s="1075"/>
      <c r="V12" s="1075"/>
      <c r="W12" s="1075"/>
      <c r="X12" s="1075"/>
      <c r="Y12" s="1075"/>
      <c r="Z12" s="1075"/>
      <c r="AA12" s="1075"/>
      <c r="AB12" s="1075"/>
      <c r="AC12" s="1075"/>
      <c r="AD12" s="1075"/>
      <c r="AE12" s="1076"/>
      <c r="AF12" s="1068"/>
      <c r="AG12" s="1069"/>
      <c r="AH12" s="1069"/>
      <c r="AI12" s="1069"/>
      <c r="AJ12" s="1070"/>
      <c r="AK12" s="1117"/>
      <c r="AL12" s="1118"/>
      <c r="AM12" s="1118"/>
      <c r="AN12" s="1118"/>
      <c r="AO12" s="1118"/>
      <c r="AP12" s="1118"/>
      <c r="AQ12" s="1118"/>
      <c r="AR12" s="1118"/>
      <c r="AS12" s="1118"/>
      <c r="AT12" s="1118"/>
      <c r="AU12" s="1115"/>
      <c r="AV12" s="1115"/>
      <c r="AW12" s="1115"/>
      <c r="AX12" s="1115"/>
      <c r="AY12" s="1116"/>
      <c r="AZ12" s="346"/>
      <c r="BA12" s="346"/>
      <c r="BB12" s="346"/>
      <c r="BC12" s="346"/>
      <c r="BD12" s="346"/>
      <c r="BE12" s="204"/>
      <c r="BF12" s="204"/>
      <c r="BG12" s="204"/>
      <c r="BH12" s="204"/>
      <c r="BI12" s="204"/>
      <c r="BJ12" s="204"/>
      <c r="BK12" s="204"/>
      <c r="BL12" s="204"/>
      <c r="BM12" s="204"/>
      <c r="BN12" s="204"/>
      <c r="BO12" s="204"/>
      <c r="BP12" s="204"/>
      <c r="BQ12" s="213">
        <v>6</v>
      </c>
      <c r="BR12" s="214"/>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05"/>
    </row>
    <row r="13" spans="1:131" s="206" customFormat="1" ht="26.25" hidden="1" customHeight="1" x14ac:dyDescent="0.15">
      <c r="A13" s="212">
        <v>7</v>
      </c>
      <c r="B13" s="1062"/>
      <c r="C13" s="1063"/>
      <c r="D13" s="1063"/>
      <c r="E13" s="1063"/>
      <c r="F13" s="1063"/>
      <c r="G13" s="1063"/>
      <c r="H13" s="1063"/>
      <c r="I13" s="1063"/>
      <c r="J13" s="1063"/>
      <c r="K13" s="1063"/>
      <c r="L13" s="1063"/>
      <c r="M13" s="1063"/>
      <c r="N13" s="1063"/>
      <c r="O13" s="1063"/>
      <c r="P13" s="1064"/>
      <c r="Q13" s="1074"/>
      <c r="R13" s="1075"/>
      <c r="S13" s="1075"/>
      <c r="T13" s="1075"/>
      <c r="U13" s="1075"/>
      <c r="V13" s="1075"/>
      <c r="W13" s="1075"/>
      <c r="X13" s="1075"/>
      <c r="Y13" s="1075"/>
      <c r="Z13" s="1075"/>
      <c r="AA13" s="1075"/>
      <c r="AB13" s="1075"/>
      <c r="AC13" s="1075"/>
      <c r="AD13" s="1075"/>
      <c r="AE13" s="1076"/>
      <c r="AF13" s="1068"/>
      <c r="AG13" s="1069"/>
      <c r="AH13" s="1069"/>
      <c r="AI13" s="1069"/>
      <c r="AJ13" s="1070"/>
      <c r="AK13" s="1117"/>
      <c r="AL13" s="1118"/>
      <c r="AM13" s="1118"/>
      <c r="AN13" s="1118"/>
      <c r="AO13" s="1118"/>
      <c r="AP13" s="1118"/>
      <c r="AQ13" s="1118"/>
      <c r="AR13" s="1118"/>
      <c r="AS13" s="1118"/>
      <c r="AT13" s="1118"/>
      <c r="AU13" s="1115"/>
      <c r="AV13" s="1115"/>
      <c r="AW13" s="1115"/>
      <c r="AX13" s="1115"/>
      <c r="AY13" s="1116"/>
      <c r="AZ13" s="346"/>
      <c r="BA13" s="346"/>
      <c r="BB13" s="346"/>
      <c r="BC13" s="346"/>
      <c r="BD13" s="346"/>
      <c r="BE13" s="204"/>
      <c r="BF13" s="204"/>
      <c r="BG13" s="204"/>
      <c r="BH13" s="204"/>
      <c r="BI13" s="204"/>
      <c r="BJ13" s="204"/>
      <c r="BK13" s="204"/>
      <c r="BL13" s="204"/>
      <c r="BM13" s="204"/>
      <c r="BN13" s="204"/>
      <c r="BO13" s="204"/>
      <c r="BP13" s="204"/>
      <c r="BQ13" s="213">
        <v>7</v>
      </c>
      <c r="BR13" s="214"/>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05"/>
    </row>
    <row r="14" spans="1:131" s="206" customFormat="1" ht="26.25" hidden="1" customHeight="1" x14ac:dyDescent="0.15">
      <c r="A14" s="212">
        <v>8</v>
      </c>
      <c r="B14" s="1062"/>
      <c r="C14" s="1063"/>
      <c r="D14" s="1063"/>
      <c r="E14" s="1063"/>
      <c r="F14" s="1063"/>
      <c r="G14" s="1063"/>
      <c r="H14" s="1063"/>
      <c r="I14" s="1063"/>
      <c r="J14" s="1063"/>
      <c r="K14" s="1063"/>
      <c r="L14" s="1063"/>
      <c r="M14" s="1063"/>
      <c r="N14" s="1063"/>
      <c r="O14" s="1063"/>
      <c r="P14" s="1064"/>
      <c r="Q14" s="1074"/>
      <c r="R14" s="1075"/>
      <c r="S14" s="1075"/>
      <c r="T14" s="1075"/>
      <c r="U14" s="1075"/>
      <c r="V14" s="1075"/>
      <c r="W14" s="1075"/>
      <c r="X14" s="1075"/>
      <c r="Y14" s="1075"/>
      <c r="Z14" s="1075"/>
      <c r="AA14" s="1075"/>
      <c r="AB14" s="1075"/>
      <c r="AC14" s="1075"/>
      <c r="AD14" s="1075"/>
      <c r="AE14" s="1076"/>
      <c r="AF14" s="1068"/>
      <c r="AG14" s="1069"/>
      <c r="AH14" s="1069"/>
      <c r="AI14" s="1069"/>
      <c r="AJ14" s="1070"/>
      <c r="AK14" s="1117"/>
      <c r="AL14" s="1118"/>
      <c r="AM14" s="1118"/>
      <c r="AN14" s="1118"/>
      <c r="AO14" s="1118"/>
      <c r="AP14" s="1118"/>
      <c r="AQ14" s="1118"/>
      <c r="AR14" s="1118"/>
      <c r="AS14" s="1118"/>
      <c r="AT14" s="1118"/>
      <c r="AU14" s="1115"/>
      <c r="AV14" s="1115"/>
      <c r="AW14" s="1115"/>
      <c r="AX14" s="1115"/>
      <c r="AY14" s="1116"/>
      <c r="AZ14" s="346"/>
      <c r="BA14" s="346"/>
      <c r="BB14" s="346"/>
      <c r="BC14" s="346"/>
      <c r="BD14" s="346"/>
      <c r="BE14" s="204"/>
      <c r="BF14" s="204"/>
      <c r="BG14" s="204"/>
      <c r="BH14" s="204"/>
      <c r="BI14" s="204"/>
      <c r="BJ14" s="204"/>
      <c r="BK14" s="204"/>
      <c r="BL14" s="204"/>
      <c r="BM14" s="204"/>
      <c r="BN14" s="204"/>
      <c r="BO14" s="204"/>
      <c r="BP14" s="204"/>
      <c r="BQ14" s="213">
        <v>8</v>
      </c>
      <c r="BR14" s="214"/>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05"/>
    </row>
    <row r="15" spans="1:131" s="206" customFormat="1" ht="26.25" hidden="1" customHeight="1" x14ac:dyDescent="0.15">
      <c r="A15" s="212">
        <v>9</v>
      </c>
      <c r="B15" s="1062"/>
      <c r="C15" s="1063"/>
      <c r="D15" s="1063"/>
      <c r="E15" s="1063"/>
      <c r="F15" s="1063"/>
      <c r="G15" s="1063"/>
      <c r="H15" s="1063"/>
      <c r="I15" s="1063"/>
      <c r="J15" s="1063"/>
      <c r="K15" s="1063"/>
      <c r="L15" s="1063"/>
      <c r="M15" s="1063"/>
      <c r="N15" s="1063"/>
      <c r="O15" s="1063"/>
      <c r="P15" s="1064"/>
      <c r="Q15" s="1074"/>
      <c r="R15" s="1075"/>
      <c r="S15" s="1075"/>
      <c r="T15" s="1075"/>
      <c r="U15" s="1075"/>
      <c r="V15" s="1075"/>
      <c r="W15" s="1075"/>
      <c r="X15" s="1075"/>
      <c r="Y15" s="1075"/>
      <c r="Z15" s="1075"/>
      <c r="AA15" s="1075"/>
      <c r="AB15" s="1075"/>
      <c r="AC15" s="1075"/>
      <c r="AD15" s="1075"/>
      <c r="AE15" s="1076"/>
      <c r="AF15" s="1068"/>
      <c r="AG15" s="1069"/>
      <c r="AH15" s="1069"/>
      <c r="AI15" s="1069"/>
      <c r="AJ15" s="1070"/>
      <c r="AK15" s="1117"/>
      <c r="AL15" s="1118"/>
      <c r="AM15" s="1118"/>
      <c r="AN15" s="1118"/>
      <c r="AO15" s="1118"/>
      <c r="AP15" s="1118"/>
      <c r="AQ15" s="1118"/>
      <c r="AR15" s="1118"/>
      <c r="AS15" s="1118"/>
      <c r="AT15" s="1118"/>
      <c r="AU15" s="1115"/>
      <c r="AV15" s="1115"/>
      <c r="AW15" s="1115"/>
      <c r="AX15" s="1115"/>
      <c r="AY15" s="1116"/>
      <c r="AZ15" s="346"/>
      <c r="BA15" s="346"/>
      <c r="BB15" s="346"/>
      <c r="BC15" s="346"/>
      <c r="BD15" s="346"/>
      <c r="BE15" s="204"/>
      <c r="BF15" s="204"/>
      <c r="BG15" s="204"/>
      <c r="BH15" s="204"/>
      <c r="BI15" s="204"/>
      <c r="BJ15" s="204"/>
      <c r="BK15" s="204"/>
      <c r="BL15" s="204"/>
      <c r="BM15" s="204"/>
      <c r="BN15" s="204"/>
      <c r="BO15" s="204"/>
      <c r="BP15" s="204"/>
      <c r="BQ15" s="213">
        <v>9</v>
      </c>
      <c r="BR15" s="214"/>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05"/>
    </row>
    <row r="16" spans="1:131" s="206" customFormat="1" ht="26.25" hidden="1" customHeight="1" x14ac:dyDescent="0.15">
      <c r="A16" s="212">
        <v>10</v>
      </c>
      <c r="B16" s="1062"/>
      <c r="C16" s="1063"/>
      <c r="D16" s="1063"/>
      <c r="E16" s="1063"/>
      <c r="F16" s="1063"/>
      <c r="G16" s="1063"/>
      <c r="H16" s="1063"/>
      <c r="I16" s="1063"/>
      <c r="J16" s="1063"/>
      <c r="K16" s="1063"/>
      <c r="L16" s="1063"/>
      <c r="M16" s="1063"/>
      <c r="N16" s="1063"/>
      <c r="O16" s="1063"/>
      <c r="P16" s="1064"/>
      <c r="Q16" s="1074"/>
      <c r="R16" s="1075"/>
      <c r="S16" s="1075"/>
      <c r="T16" s="1075"/>
      <c r="U16" s="1075"/>
      <c r="V16" s="1075"/>
      <c r="W16" s="1075"/>
      <c r="X16" s="1075"/>
      <c r="Y16" s="1075"/>
      <c r="Z16" s="1075"/>
      <c r="AA16" s="1075"/>
      <c r="AB16" s="1075"/>
      <c r="AC16" s="1075"/>
      <c r="AD16" s="1075"/>
      <c r="AE16" s="1076"/>
      <c r="AF16" s="1068"/>
      <c r="AG16" s="1069"/>
      <c r="AH16" s="1069"/>
      <c r="AI16" s="1069"/>
      <c r="AJ16" s="1070"/>
      <c r="AK16" s="1117"/>
      <c r="AL16" s="1118"/>
      <c r="AM16" s="1118"/>
      <c r="AN16" s="1118"/>
      <c r="AO16" s="1118"/>
      <c r="AP16" s="1118"/>
      <c r="AQ16" s="1118"/>
      <c r="AR16" s="1118"/>
      <c r="AS16" s="1118"/>
      <c r="AT16" s="1118"/>
      <c r="AU16" s="1115"/>
      <c r="AV16" s="1115"/>
      <c r="AW16" s="1115"/>
      <c r="AX16" s="1115"/>
      <c r="AY16" s="1116"/>
      <c r="AZ16" s="346"/>
      <c r="BA16" s="346"/>
      <c r="BB16" s="346"/>
      <c r="BC16" s="346"/>
      <c r="BD16" s="346"/>
      <c r="BE16" s="204"/>
      <c r="BF16" s="204"/>
      <c r="BG16" s="204"/>
      <c r="BH16" s="204"/>
      <c r="BI16" s="204"/>
      <c r="BJ16" s="204"/>
      <c r="BK16" s="204"/>
      <c r="BL16" s="204"/>
      <c r="BM16" s="204"/>
      <c r="BN16" s="204"/>
      <c r="BO16" s="204"/>
      <c r="BP16" s="204"/>
      <c r="BQ16" s="213">
        <v>10</v>
      </c>
      <c r="BR16" s="214"/>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05"/>
    </row>
    <row r="17" spans="1:131" s="206" customFormat="1" ht="26.25" hidden="1" customHeight="1" x14ac:dyDescent="0.15">
      <c r="A17" s="212">
        <v>11</v>
      </c>
      <c r="B17" s="1062"/>
      <c r="C17" s="1063"/>
      <c r="D17" s="1063"/>
      <c r="E17" s="1063"/>
      <c r="F17" s="1063"/>
      <c r="G17" s="1063"/>
      <c r="H17" s="1063"/>
      <c r="I17" s="1063"/>
      <c r="J17" s="1063"/>
      <c r="K17" s="1063"/>
      <c r="L17" s="1063"/>
      <c r="M17" s="1063"/>
      <c r="N17" s="1063"/>
      <c r="O17" s="1063"/>
      <c r="P17" s="1064"/>
      <c r="Q17" s="1074"/>
      <c r="R17" s="1075"/>
      <c r="S17" s="1075"/>
      <c r="T17" s="1075"/>
      <c r="U17" s="1075"/>
      <c r="V17" s="1075"/>
      <c r="W17" s="1075"/>
      <c r="X17" s="1075"/>
      <c r="Y17" s="1075"/>
      <c r="Z17" s="1075"/>
      <c r="AA17" s="1075"/>
      <c r="AB17" s="1075"/>
      <c r="AC17" s="1075"/>
      <c r="AD17" s="1075"/>
      <c r="AE17" s="1076"/>
      <c r="AF17" s="1068"/>
      <c r="AG17" s="1069"/>
      <c r="AH17" s="1069"/>
      <c r="AI17" s="1069"/>
      <c r="AJ17" s="1070"/>
      <c r="AK17" s="1117"/>
      <c r="AL17" s="1118"/>
      <c r="AM17" s="1118"/>
      <c r="AN17" s="1118"/>
      <c r="AO17" s="1118"/>
      <c r="AP17" s="1118"/>
      <c r="AQ17" s="1118"/>
      <c r="AR17" s="1118"/>
      <c r="AS17" s="1118"/>
      <c r="AT17" s="1118"/>
      <c r="AU17" s="1115"/>
      <c r="AV17" s="1115"/>
      <c r="AW17" s="1115"/>
      <c r="AX17" s="1115"/>
      <c r="AY17" s="1116"/>
      <c r="AZ17" s="346"/>
      <c r="BA17" s="346"/>
      <c r="BB17" s="346"/>
      <c r="BC17" s="346"/>
      <c r="BD17" s="346"/>
      <c r="BE17" s="204"/>
      <c r="BF17" s="204"/>
      <c r="BG17" s="204"/>
      <c r="BH17" s="204"/>
      <c r="BI17" s="204"/>
      <c r="BJ17" s="204"/>
      <c r="BK17" s="204"/>
      <c r="BL17" s="204"/>
      <c r="BM17" s="204"/>
      <c r="BN17" s="204"/>
      <c r="BO17" s="204"/>
      <c r="BP17" s="204"/>
      <c r="BQ17" s="213">
        <v>11</v>
      </c>
      <c r="BR17" s="214"/>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05"/>
    </row>
    <row r="18" spans="1:131" s="206" customFormat="1" ht="26.25" hidden="1" customHeight="1" x14ac:dyDescent="0.15">
      <c r="A18" s="212">
        <v>12</v>
      </c>
      <c r="B18" s="1062"/>
      <c r="C18" s="1063"/>
      <c r="D18" s="1063"/>
      <c r="E18" s="1063"/>
      <c r="F18" s="1063"/>
      <c r="G18" s="1063"/>
      <c r="H18" s="1063"/>
      <c r="I18" s="1063"/>
      <c r="J18" s="1063"/>
      <c r="K18" s="1063"/>
      <c r="L18" s="1063"/>
      <c r="M18" s="1063"/>
      <c r="N18" s="1063"/>
      <c r="O18" s="1063"/>
      <c r="P18" s="1064"/>
      <c r="Q18" s="1074"/>
      <c r="R18" s="1075"/>
      <c r="S18" s="1075"/>
      <c r="T18" s="1075"/>
      <c r="U18" s="1075"/>
      <c r="V18" s="1075"/>
      <c r="W18" s="1075"/>
      <c r="X18" s="1075"/>
      <c r="Y18" s="1075"/>
      <c r="Z18" s="1075"/>
      <c r="AA18" s="1075"/>
      <c r="AB18" s="1075"/>
      <c r="AC18" s="1075"/>
      <c r="AD18" s="1075"/>
      <c r="AE18" s="1076"/>
      <c r="AF18" s="1068"/>
      <c r="AG18" s="1069"/>
      <c r="AH18" s="1069"/>
      <c r="AI18" s="1069"/>
      <c r="AJ18" s="1070"/>
      <c r="AK18" s="1117"/>
      <c r="AL18" s="1118"/>
      <c r="AM18" s="1118"/>
      <c r="AN18" s="1118"/>
      <c r="AO18" s="1118"/>
      <c r="AP18" s="1118"/>
      <c r="AQ18" s="1118"/>
      <c r="AR18" s="1118"/>
      <c r="AS18" s="1118"/>
      <c r="AT18" s="1118"/>
      <c r="AU18" s="1115"/>
      <c r="AV18" s="1115"/>
      <c r="AW18" s="1115"/>
      <c r="AX18" s="1115"/>
      <c r="AY18" s="1116"/>
      <c r="AZ18" s="346"/>
      <c r="BA18" s="346"/>
      <c r="BB18" s="346"/>
      <c r="BC18" s="346"/>
      <c r="BD18" s="346"/>
      <c r="BE18" s="204"/>
      <c r="BF18" s="204"/>
      <c r="BG18" s="204"/>
      <c r="BH18" s="204"/>
      <c r="BI18" s="204"/>
      <c r="BJ18" s="204"/>
      <c r="BK18" s="204"/>
      <c r="BL18" s="204"/>
      <c r="BM18" s="204"/>
      <c r="BN18" s="204"/>
      <c r="BO18" s="204"/>
      <c r="BP18" s="204"/>
      <c r="BQ18" s="213">
        <v>12</v>
      </c>
      <c r="BR18" s="214"/>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05"/>
    </row>
    <row r="19" spans="1:131" s="206" customFormat="1" ht="26.25" hidden="1" customHeight="1" x14ac:dyDescent="0.15">
      <c r="A19" s="212">
        <v>13</v>
      </c>
      <c r="B19" s="1062"/>
      <c r="C19" s="1063"/>
      <c r="D19" s="1063"/>
      <c r="E19" s="1063"/>
      <c r="F19" s="1063"/>
      <c r="G19" s="1063"/>
      <c r="H19" s="1063"/>
      <c r="I19" s="1063"/>
      <c r="J19" s="1063"/>
      <c r="K19" s="1063"/>
      <c r="L19" s="1063"/>
      <c r="M19" s="1063"/>
      <c r="N19" s="1063"/>
      <c r="O19" s="1063"/>
      <c r="P19" s="1064"/>
      <c r="Q19" s="1074"/>
      <c r="R19" s="1075"/>
      <c r="S19" s="1075"/>
      <c r="T19" s="1075"/>
      <c r="U19" s="1075"/>
      <c r="V19" s="1075"/>
      <c r="W19" s="1075"/>
      <c r="X19" s="1075"/>
      <c r="Y19" s="1075"/>
      <c r="Z19" s="1075"/>
      <c r="AA19" s="1075"/>
      <c r="AB19" s="1075"/>
      <c r="AC19" s="1075"/>
      <c r="AD19" s="1075"/>
      <c r="AE19" s="1076"/>
      <c r="AF19" s="1068"/>
      <c r="AG19" s="1069"/>
      <c r="AH19" s="1069"/>
      <c r="AI19" s="1069"/>
      <c r="AJ19" s="1070"/>
      <c r="AK19" s="1117"/>
      <c r="AL19" s="1118"/>
      <c r="AM19" s="1118"/>
      <c r="AN19" s="1118"/>
      <c r="AO19" s="1118"/>
      <c r="AP19" s="1118"/>
      <c r="AQ19" s="1118"/>
      <c r="AR19" s="1118"/>
      <c r="AS19" s="1118"/>
      <c r="AT19" s="1118"/>
      <c r="AU19" s="1115"/>
      <c r="AV19" s="1115"/>
      <c r="AW19" s="1115"/>
      <c r="AX19" s="1115"/>
      <c r="AY19" s="1116"/>
      <c r="AZ19" s="346"/>
      <c r="BA19" s="346"/>
      <c r="BB19" s="346"/>
      <c r="BC19" s="346"/>
      <c r="BD19" s="346"/>
      <c r="BE19" s="204"/>
      <c r="BF19" s="204"/>
      <c r="BG19" s="204"/>
      <c r="BH19" s="204"/>
      <c r="BI19" s="204"/>
      <c r="BJ19" s="204"/>
      <c r="BK19" s="204"/>
      <c r="BL19" s="204"/>
      <c r="BM19" s="204"/>
      <c r="BN19" s="204"/>
      <c r="BO19" s="204"/>
      <c r="BP19" s="204"/>
      <c r="BQ19" s="213">
        <v>13</v>
      </c>
      <c r="BR19" s="214"/>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05"/>
    </row>
    <row r="20" spans="1:131" s="206" customFormat="1" ht="26.25" hidden="1" customHeight="1" x14ac:dyDescent="0.15">
      <c r="A20" s="212">
        <v>14</v>
      </c>
      <c r="B20" s="1062"/>
      <c r="C20" s="1063"/>
      <c r="D20" s="1063"/>
      <c r="E20" s="1063"/>
      <c r="F20" s="1063"/>
      <c r="G20" s="1063"/>
      <c r="H20" s="1063"/>
      <c r="I20" s="1063"/>
      <c r="J20" s="1063"/>
      <c r="K20" s="1063"/>
      <c r="L20" s="1063"/>
      <c r="M20" s="1063"/>
      <c r="N20" s="1063"/>
      <c r="O20" s="1063"/>
      <c r="P20" s="1064"/>
      <c r="Q20" s="1074"/>
      <c r="R20" s="1075"/>
      <c r="S20" s="1075"/>
      <c r="T20" s="1075"/>
      <c r="U20" s="1075"/>
      <c r="V20" s="1075"/>
      <c r="W20" s="1075"/>
      <c r="X20" s="1075"/>
      <c r="Y20" s="1075"/>
      <c r="Z20" s="1075"/>
      <c r="AA20" s="1075"/>
      <c r="AB20" s="1075"/>
      <c r="AC20" s="1075"/>
      <c r="AD20" s="1075"/>
      <c r="AE20" s="1076"/>
      <c r="AF20" s="1068"/>
      <c r="AG20" s="1069"/>
      <c r="AH20" s="1069"/>
      <c r="AI20" s="1069"/>
      <c r="AJ20" s="1070"/>
      <c r="AK20" s="1117"/>
      <c r="AL20" s="1118"/>
      <c r="AM20" s="1118"/>
      <c r="AN20" s="1118"/>
      <c r="AO20" s="1118"/>
      <c r="AP20" s="1118"/>
      <c r="AQ20" s="1118"/>
      <c r="AR20" s="1118"/>
      <c r="AS20" s="1118"/>
      <c r="AT20" s="1118"/>
      <c r="AU20" s="1115"/>
      <c r="AV20" s="1115"/>
      <c r="AW20" s="1115"/>
      <c r="AX20" s="1115"/>
      <c r="AY20" s="1116"/>
      <c r="AZ20" s="346"/>
      <c r="BA20" s="346"/>
      <c r="BB20" s="346"/>
      <c r="BC20" s="346"/>
      <c r="BD20" s="346"/>
      <c r="BE20" s="204"/>
      <c r="BF20" s="204"/>
      <c r="BG20" s="204"/>
      <c r="BH20" s="204"/>
      <c r="BI20" s="204"/>
      <c r="BJ20" s="204"/>
      <c r="BK20" s="204"/>
      <c r="BL20" s="204"/>
      <c r="BM20" s="204"/>
      <c r="BN20" s="204"/>
      <c r="BO20" s="204"/>
      <c r="BP20" s="204"/>
      <c r="BQ20" s="213">
        <v>14</v>
      </c>
      <c r="BR20" s="214"/>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05"/>
    </row>
    <row r="21" spans="1:131" s="206" customFormat="1" ht="26.25" hidden="1" customHeight="1" x14ac:dyDescent="0.15">
      <c r="A21" s="212">
        <v>15</v>
      </c>
      <c r="B21" s="1062"/>
      <c r="C21" s="1063"/>
      <c r="D21" s="1063"/>
      <c r="E21" s="1063"/>
      <c r="F21" s="1063"/>
      <c r="G21" s="1063"/>
      <c r="H21" s="1063"/>
      <c r="I21" s="1063"/>
      <c r="J21" s="1063"/>
      <c r="K21" s="1063"/>
      <c r="L21" s="1063"/>
      <c r="M21" s="1063"/>
      <c r="N21" s="1063"/>
      <c r="O21" s="1063"/>
      <c r="P21" s="1064"/>
      <c r="Q21" s="1074"/>
      <c r="R21" s="1075"/>
      <c r="S21" s="1075"/>
      <c r="T21" s="1075"/>
      <c r="U21" s="1075"/>
      <c r="V21" s="1075"/>
      <c r="W21" s="1075"/>
      <c r="X21" s="1075"/>
      <c r="Y21" s="1075"/>
      <c r="Z21" s="1075"/>
      <c r="AA21" s="1075"/>
      <c r="AB21" s="1075"/>
      <c r="AC21" s="1075"/>
      <c r="AD21" s="1075"/>
      <c r="AE21" s="1076"/>
      <c r="AF21" s="1068"/>
      <c r="AG21" s="1069"/>
      <c r="AH21" s="1069"/>
      <c r="AI21" s="1069"/>
      <c r="AJ21" s="1070"/>
      <c r="AK21" s="1117"/>
      <c r="AL21" s="1118"/>
      <c r="AM21" s="1118"/>
      <c r="AN21" s="1118"/>
      <c r="AO21" s="1118"/>
      <c r="AP21" s="1118"/>
      <c r="AQ21" s="1118"/>
      <c r="AR21" s="1118"/>
      <c r="AS21" s="1118"/>
      <c r="AT21" s="1118"/>
      <c r="AU21" s="1115"/>
      <c r="AV21" s="1115"/>
      <c r="AW21" s="1115"/>
      <c r="AX21" s="1115"/>
      <c r="AY21" s="1116"/>
      <c r="AZ21" s="346"/>
      <c r="BA21" s="346"/>
      <c r="BB21" s="346"/>
      <c r="BC21" s="346"/>
      <c r="BD21" s="346"/>
      <c r="BE21" s="204"/>
      <c r="BF21" s="204"/>
      <c r="BG21" s="204"/>
      <c r="BH21" s="204"/>
      <c r="BI21" s="204"/>
      <c r="BJ21" s="204"/>
      <c r="BK21" s="204"/>
      <c r="BL21" s="204"/>
      <c r="BM21" s="204"/>
      <c r="BN21" s="204"/>
      <c r="BO21" s="204"/>
      <c r="BP21" s="204"/>
      <c r="BQ21" s="213">
        <v>15</v>
      </c>
      <c r="BR21" s="214"/>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05"/>
    </row>
    <row r="22" spans="1:131" s="206" customFormat="1" ht="26.25" customHeight="1" x14ac:dyDescent="0.15">
      <c r="A22" s="212">
        <v>16</v>
      </c>
      <c r="B22" s="1062"/>
      <c r="C22" s="1063"/>
      <c r="D22" s="1063"/>
      <c r="E22" s="1063"/>
      <c r="F22" s="1063"/>
      <c r="G22" s="1063"/>
      <c r="H22" s="1063"/>
      <c r="I22" s="1063"/>
      <c r="J22" s="1063"/>
      <c r="K22" s="1063"/>
      <c r="L22" s="1063"/>
      <c r="M22" s="1063"/>
      <c r="N22" s="1063"/>
      <c r="O22" s="1063"/>
      <c r="P22" s="1064"/>
      <c r="Q22" s="1112"/>
      <c r="R22" s="1113"/>
      <c r="S22" s="1113"/>
      <c r="T22" s="1113"/>
      <c r="U22" s="1113"/>
      <c r="V22" s="1113"/>
      <c r="W22" s="1113"/>
      <c r="X22" s="1113"/>
      <c r="Y22" s="1113"/>
      <c r="Z22" s="1113"/>
      <c r="AA22" s="1113"/>
      <c r="AB22" s="1113"/>
      <c r="AC22" s="1113"/>
      <c r="AD22" s="1113"/>
      <c r="AE22" s="1114"/>
      <c r="AF22" s="1068"/>
      <c r="AG22" s="1069"/>
      <c r="AH22" s="1069"/>
      <c r="AI22" s="1069"/>
      <c r="AJ22" s="1070"/>
      <c r="AK22" s="1108"/>
      <c r="AL22" s="1109"/>
      <c r="AM22" s="1109"/>
      <c r="AN22" s="1109"/>
      <c r="AO22" s="1109"/>
      <c r="AP22" s="1109"/>
      <c r="AQ22" s="1109"/>
      <c r="AR22" s="1109"/>
      <c r="AS22" s="1109"/>
      <c r="AT22" s="1109"/>
      <c r="AU22" s="1110"/>
      <c r="AV22" s="1110"/>
      <c r="AW22" s="1110"/>
      <c r="AX22" s="1110"/>
      <c r="AY22" s="1111"/>
      <c r="AZ22" s="1060" t="s">
        <v>366</v>
      </c>
      <c r="BA22" s="1060"/>
      <c r="BB22" s="1060"/>
      <c r="BC22" s="1060"/>
      <c r="BD22" s="1061"/>
      <c r="BE22" s="204"/>
      <c r="BF22" s="204"/>
      <c r="BG22" s="204"/>
      <c r="BH22" s="204"/>
      <c r="BI22" s="204"/>
      <c r="BJ22" s="204"/>
      <c r="BK22" s="204"/>
      <c r="BL22" s="204"/>
      <c r="BM22" s="204"/>
      <c r="BN22" s="204"/>
      <c r="BO22" s="204"/>
      <c r="BP22" s="204"/>
      <c r="BQ22" s="213">
        <v>16</v>
      </c>
      <c r="BR22" s="214"/>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05"/>
    </row>
    <row r="23" spans="1:131" s="206" customFormat="1" ht="26.25" customHeight="1" thickBot="1" x14ac:dyDescent="0.2">
      <c r="A23" s="215" t="s">
        <v>367</v>
      </c>
      <c r="B23" s="975" t="s">
        <v>368</v>
      </c>
      <c r="C23" s="976"/>
      <c r="D23" s="976"/>
      <c r="E23" s="976"/>
      <c r="F23" s="976"/>
      <c r="G23" s="976"/>
      <c r="H23" s="976"/>
      <c r="I23" s="976"/>
      <c r="J23" s="976"/>
      <c r="K23" s="976"/>
      <c r="L23" s="976"/>
      <c r="M23" s="976"/>
      <c r="N23" s="976"/>
      <c r="O23" s="976"/>
      <c r="P23" s="977"/>
      <c r="Q23" s="1099">
        <v>31469</v>
      </c>
      <c r="R23" s="1100"/>
      <c r="S23" s="1100"/>
      <c r="T23" s="1100"/>
      <c r="U23" s="1100"/>
      <c r="V23" s="1100">
        <v>29715</v>
      </c>
      <c r="W23" s="1100"/>
      <c r="X23" s="1100"/>
      <c r="Y23" s="1100"/>
      <c r="Z23" s="1100"/>
      <c r="AA23" s="1100">
        <v>1754</v>
      </c>
      <c r="AB23" s="1100"/>
      <c r="AC23" s="1100"/>
      <c r="AD23" s="1100"/>
      <c r="AE23" s="1101"/>
      <c r="AF23" s="1102">
        <v>1659</v>
      </c>
      <c r="AG23" s="1100"/>
      <c r="AH23" s="1100"/>
      <c r="AI23" s="1100"/>
      <c r="AJ23" s="1103"/>
      <c r="AK23" s="1104"/>
      <c r="AL23" s="1105"/>
      <c r="AM23" s="1105"/>
      <c r="AN23" s="1105"/>
      <c r="AO23" s="1105"/>
      <c r="AP23" s="1100">
        <v>34594</v>
      </c>
      <c r="AQ23" s="1100"/>
      <c r="AR23" s="1100"/>
      <c r="AS23" s="1100"/>
      <c r="AT23" s="1100"/>
      <c r="AU23" s="1106"/>
      <c r="AV23" s="1106"/>
      <c r="AW23" s="1106"/>
      <c r="AX23" s="1106"/>
      <c r="AY23" s="1107"/>
      <c r="AZ23" s="1096" t="s">
        <v>111</v>
      </c>
      <c r="BA23" s="1097"/>
      <c r="BB23" s="1097"/>
      <c r="BC23" s="1097"/>
      <c r="BD23" s="1098"/>
      <c r="BE23" s="204"/>
      <c r="BF23" s="204"/>
      <c r="BG23" s="204"/>
      <c r="BH23" s="204"/>
      <c r="BI23" s="204"/>
      <c r="BJ23" s="204"/>
      <c r="BK23" s="204"/>
      <c r="BL23" s="204"/>
      <c r="BM23" s="204"/>
      <c r="BN23" s="204"/>
      <c r="BO23" s="204"/>
      <c r="BP23" s="204"/>
      <c r="BQ23" s="213">
        <v>17</v>
      </c>
      <c r="BR23" s="214"/>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05"/>
    </row>
    <row r="24" spans="1:131" s="206" customFormat="1" ht="26.25" customHeight="1" x14ac:dyDescent="0.15">
      <c r="A24" s="1095" t="s">
        <v>369</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346"/>
      <c r="BA24" s="346"/>
      <c r="BB24" s="346"/>
      <c r="BC24" s="346"/>
      <c r="BD24" s="346"/>
      <c r="BE24" s="204"/>
      <c r="BF24" s="204"/>
      <c r="BG24" s="204"/>
      <c r="BH24" s="204"/>
      <c r="BI24" s="204"/>
      <c r="BJ24" s="204"/>
      <c r="BK24" s="204"/>
      <c r="BL24" s="204"/>
      <c r="BM24" s="204"/>
      <c r="BN24" s="204"/>
      <c r="BO24" s="204"/>
      <c r="BP24" s="204"/>
      <c r="BQ24" s="213">
        <v>18</v>
      </c>
      <c r="BR24" s="214"/>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05"/>
    </row>
    <row r="25" spans="1:131" s="198" customFormat="1" ht="26.25" customHeight="1" thickBot="1" x14ac:dyDescent="0.2">
      <c r="A25" s="1094" t="s">
        <v>370</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346"/>
      <c r="BK25" s="346"/>
      <c r="BL25" s="346"/>
      <c r="BM25" s="346"/>
      <c r="BN25" s="346"/>
      <c r="BO25" s="216"/>
      <c r="BP25" s="216"/>
      <c r="BQ25" s="213">
        <v>19</v>
      </c>
      <c r="BR25" s="214"/>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197"/>
    </row>
    <row r="26" spans="1:131" s="198" customFormat="1" ht="26.25" customHeight="1" x14ac:dyDescent="0.15">
      <c r="A26" s="1026" t="s">
        <v>348</v>
      </c>
      <c r="B26" s="1027"/>
      <c r="C26" s="1027"/>
      <c r="D26" s="1027"/>
      <c r="E26" s="1027"/>
      <c r="F26" s="1027"/>
      <c r="G26" s="1027"/>
      <c r="H26" s="1027"/>
      <c r="I26" s="1027"/>
      <c r="J26" s="1027"/>
      <c r="K26" s="1027"/>
      <c r="L26" s="1027"/>
      <c r="M26" s="1027"/>
      <c r="N26" s="1027"/>
      <c r="O26" s="1027"/>
      <c r="P26" s="1028"/>
      <c r="Q26" s="1032" t="s">
        <v>371</v>
      </c>
      <c r="R26" s="1033"/>
      <c r="S26" s="1033"/>
      <c r="T26" s="1033"/>
      <c r="U26" s="1034"/>
      <c r="V26" s="1032" t="s">
        <v>372</v>
      </c>
      <c r="W26" s="1033"/>
      <c r="X26" s="1033"/>
      <c r="Y26" s="1033"/>
      <c r="Z26" s="1034"/>
      <c r="AA26" s="1032" t="s">
        <v>373</v>
      </c>
      <c r="AB26" s="1033"/>
      <c r="AC26" s="1033"/>
      <c r="AD26" s="1033"/>
      <c r="AE26" s="1033"/>
      <c r="AF26" s="1090" t="s">
        <v>374</v>
      </c>
      <c r="AG26" s="1039"/>
      <c r="AH26" s="1039"/>
      <c r="AI26" s="1039"/>
      <c r="AJ26" s="1091"/>
      <c r="AK26" s="1033" t="s">
        <v>375</v>
      </c>
      <c r="AL26" s="1033"/>
      <c r="AM26" s="1033"/>
      <c r="AN26" s="1033"/>
      <c r="AO26" s="1034"/>
      <c r="AP26" s="1032" t="s">
        <v>376</v>
      </c>
      <c r="AQ26" s="1033"/>
      <c r="AR26" s="1033"/>
      <c r="AS26" s="1033"/>
      <c r="AT26" s="1034"/>
      <c r="AU26" s="1032" t="s">
        <v>377</v>
      </c>
      <c r="AV26" s="1033"/>
      <c r="AW26" s="1033"/>
      <c r="AX26" s="1033"/>
      <c r="AY26" s="1034"/>
      <c r="AZ26" s="1032" t="s">
        <v>378</v>
      </c>
      <c r="BA26" s="1033"/>
      <c r="BB26" s="1033"/>
      <c r="BC26" s="1033"/>
      <c r="BD26" s="1034"/>
      <c r="BE26" s="1032" t="s">
        <v>355</v>
      </c>
      <c r="BF26" s="1033"/>
      <c r="BG26" s="1033"/>
      <c r="BH26" s="1033"/>
      <c r="BI26" s="1048"/>
      <c r="BJ26" s="346"/>
      <c r="BK26" s="346"/>
      <c r="BL26" s="346"/>
      <c r="BM26" s="346"/>
      <c r="BN26" s="346"/>
      <c r="BO26" s="216"/>
      <c r="BP26" s="216"/>
      <c r="BQ26" s="213">
        <v>20</v>
      </c>
      <c r="BR26" s="214"/>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197"/>
    </row>
    <row r="27" spans="1:131" s="198" customFormat="1" ht="26.25" customHeight="1" thickBot="1" x14ac:dyDescent="0.2">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346"/>
      <c r="BK27" s="346"/>
      <c r="BL27" s="346"/>
      <c r="BM27" s="346"/>
      <c r="BN27" s="346"/>
      <c r="BO27" s="216"/>
      <c r="BP27" s="216"/>
      <c r="BQ27" s="213">
        <v>21</v>
      </c>
      <c r="BR27" s="214"/>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197"/>
    </row>
    <row r="28" spans="1:131" s="198" customFormat="1" ht="26.25" customHeight="1" thickTop="1" x14ac:dyDescent="0.15">
      <c r="A28" s="217">
        <v>1</v>
      </c>
      <c r="B28" s="1081" t="s">
        <v>379</v>
      </c>
      <c r="C28" s="1082"/>
      <c r="D28" s="1082"/>
      <c r="E28" s="1082"/>
      <c r="F28" s="1082"/>
      <c r="G28" s="1082"/>
      <c r="H28" s="1082"/>
      <c r="I28" s="1082"/>
      <c r="J28" s="1082"/>
      <c r="K28" s="1082"/>
      <c r="L28" s="1082"/>
      <c r="M28" s="1082"/>
      <c r="N28" s="1082"/>
      <c r="O28" s="1082"/>
      <c r="P28" s="1083"/>
      <c r="Q28" s="1084">
        <v>9229</v>
      </c>
      <c r="R28" s="1085"/>
      <c r="S28" s="1085"/>
      <c r="T28" s="1085"/>
      <c r="U28" s="1085"/>
      <c r="V28" s="1085">
        <v>9128</v>
      </c>
      <c r="W28" s="1085"/>
      <c r="X28" s="1085"/>
      <c r="Y28" s="1085"/>
      <c r="Z28" s="1085"/>
      <c r="AA28" s="1085">
        <v>101</v>
      </c>
      <c r="AB28" s="1085"/>
      <c r="AC28" s="1085"/>
      <c r="AD28" s="1085"/>
      <c r="AE28" s="1086"/>
      <c r="AF28" s="1087">
        <v>101</v>
      </c>
      <c r="AG28" s="1085"/>
      <c r="AH28" s="1085"/>
      <c r="AI28" s="1085"/>
      <c r="AJ28" s="1088"/>
      <c r="AK28" s="1089">
        <v>795</v>
      </c>
      <c r="AL28" s="1077"/>
      <c r="AM28" s="1077"/>
      <c r="AN28" s="1077"/>
      <c r="AO28" s="1077"/>
      <c r="AP28" s="1077" t="s">
        <v>545</v>
      </c>
      <c r="AQ28" s="1077"/>
      <c r="AR28" s="1077"/>
      <c r="AS28" s="1077"/>
      <c r="AT28" s="1077"/>
      <c r="AU28" s="1077" t="s">
        <v>545</v>
      </c>
      <c r="AV28" s="1077"/>
      <c r="AW28" s="1077"/>
      <c r="AX28" s="1077"/>
      <c r="AY28" s="1077"/>
      <c r="AZ28" s="1078" t="s">
        <v>545</v>
      </c>
      <c r="BA28" s="1078"/>
      <c r="BB28" s="1078"/>
      <c r="BC28" s="1078"/>
      <c r="BD28" s="1078"/>
      <c r="BE28" s="1079"/>
      <c r="BF28" s="1079"/>
      <c r="BG28" s="1079"/>
      <c r="BH28" s="1079"/>
      <c r="BI28" s="1080"/>
      <c r="BJ28" s="346"/>
      <c r="BK28" s="346"/>
      <c r="BL28" s="346"/>
      <c r="BM28" s="346"/>
      <c r="BN28" s="346"/>
      <c r="BO28" s="216"/>
      <c r="BP28" s="216"/>
      <c r="BQ28" s="213">
        <v>22</v>
      </c>
      <c r="BR28" s="214"/>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197"/>
    </row>
    <row r="29" spans="1:131" s="198" customFormat="1" ht="26.25" customHeight="1" x14ac:dyDescent="0.15">
      <c r="A29" s="217">
        <v>2</v>
      </c>
      <c r="B29" s="1062" t="s">
        <v>380</v>
      </c>
      <c r="C29" s="1063"/>
      <c r="D29" s="1063"/>
      <c r="E29" s="1063"/>
      <c r="F29" s="1063"/>
      <c r="G29" s="1063"/>
      <c r="H29" s="1063"/>
      <c r="I29" s="1063"/>
      <c r="J29" s="1063"/>
      <c r="K29" s="1063"/>
      <c r="L29" s="1063"/>
      <c r="M29" s="1063"/>
      <c r="N29" s="1063"/>
      <c r="O29" s="1063"/>
      <c r="P29" s="1064"/>
      <c r="Q29" s="1074">
        <v>6163</v>
      </c>
      <c r="R29" s="1075"/>
      <c r="S29" s="1075"/>
      <c r="T29" s="1075"/>
      <c r="U29" s="1075"/>
      <c r="V29" s="1075">
        <v>6092</v>
      </c>
      <c r="W29" s="1075"/>
      <c r="X29" s="1075"/>
      <c r="Y29" s="1075"/>
      <c r="Z29" s="1075"/>
      <c r="AA29" s="1075">
        <v>71</v>
      </c>
      <c r="AB29" s="1075"/>
      <c r="AC29" s="1075"/>
      <c r="AD29" s="1075"/>
      <c r="AE29" s="1076"/>
      <c r="AF29" s="1068">
        <v>71</v>
      </c>
      <c r="AG29" s="1069"/>
      <c r="AH29" s="1069"/>
      <c r="AI29" s="1069"/>
      <c r="AJ29" s="1070"/>
      <c r="AK29" s="1011">
        <v>912</v>
      </c>
      <c r="AL29" s="1002"/>
      <c r="AM29" s="1002"/>
      <c r="AN29" s="1002"/>
      <c r="AO29" s="1002"/>
      <c r="AP29" s="1002" t="s">
        <v>545</v>
      </c>
      <c r="AQ29" s="1002"/>
      <c r="AR29" s="1002"/>
      <c r="AS29" s="1002"/>
      <c r="AT29" s="1002"/>
      <c r="AU29" s="1002" t="s">
        <v>545</v>
      </c>
      <c r="AV29" s="1002"/>
      <c r="AW29" s="1002"/>
      <c r="AX29" s="1002"/>
      <c r="AY29" s="1002"/>
      <c r="AZ29" s="1073" t="s">
        <v>545</v>
      </c>
      <c r="BA29" s="1073"/>
      <c r="BB29" s="1073"/>
      <c r="BC29" s="1073"/>
      <c r="BD29" s="1073"/>
      <c r="BE29" s="1057"/>
      <c r="BF29" s="1057"/>
      <c r="BG29" s="1057"/>
      <c r="BH29" s="1057"/>
      <c r="BI29" s="1058"/>
      <c r="BJ29" s="346"/>
      <c r="BK29" s="346"/>
      <c r="BL29" s="346"/>
      <c r="BM29" s="346"/>
      <c r="BN29" s="346"/>
      <c r="BO29" s="216"/>
      <c r="BP29" s="216"/>
      <c r="BQ29" s="213">
        <v>23</v>
      </c>
      <c r="BR29" s="214"/>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197"/>
    </row>
    <row r="30" spans="1:131" s="198" customFormat="1" ht="26.25" customHeight="1" x14ac:dyDescent="0.15">
      <c r="A30" s="217">
        <v>3</v>
      </c>
      <c r="B30" s="1062" t="s">
        <v>381</v>
      </c>
      <c r="C30" s="1063"/>
      <c r="D30" s="1063"/>
      <c r="E30" s="1063"/>
      <c r="F30" s="1063"/>
      <c r="G30" s="1063"/>
      <c r="H30" s="1063"/>
      <c r="I30" s="1063"/>
      <c r="J30" s="1063"/>
      <c r="K30" s="1063"/>
      <c r="L30" s="1063"/>
      <c r="M30" s="1063"/>
      <c r="N30" s="1063"/>
      <c r="O30" s="1063"/>
      <c r="P30" s="1064"/>
      <c r="Q30" s="1074">
        <v>670</v>
      </c>
      <c r="R30" s="1075"/>
      <c r="S30" s="1075"/>
      <c r="T30" s="1075"/>
      <c r="U30" s="1075"/>
      <c r="V30" s="1075">
        <v>656</v>
      </c>
      <c r="W30" s="1075"/>
      <c r="X30" s="1075"/>
      <c r="Y30" s="1075"/>
      <c r="Z30" s="1075"/>
      <c r="AA30" s="1075">
        <v>14</v>
      </c>
      <c r="AB30" s="1075"/>
      <c r="AC30" s="1075"/>
      <c r="AD30" s="1075"/>
      <c r="AE30" s="1076"/>
      <c r="AF30" s="1068">
        <v>14</v>
      </c>
      <c r="AG30" s="1069"/>
      <c r="AH30" s="1069"/>
      <c r="AI30" s="1069"/>
      <c r="AJ30" s="1070"/>
      <c r="AK30" s="1011">
        <v>242</v>
      </c>
      <c r="AL30" s="1002"/>
      <c r="AM30" s="1002"/>
      <c r="AN30" s="1002"/>
      <c r="AO30" s="1002"/>
      <c r="AP30" s="1002" t="s">
        <v>545</v>
      </c>
      <c r="AQ30" s="1002"/>
      <c r="AR30" s="1002"/>
      <c r="AS30" s="1002"/>
      <c r="AT30" s="1002"/>
      <c r="AU30" s="1002" t="s">
        <v>545</v>
      </c>
      <c r="AV30" s="1002"/>
      <c r="AW30" s="1002"/>
      <c r="AX30" s="1002"/>
      <c r="AY30" s="1002"/>
      <c r="AZ30" s="1073" t="s">
        <v>545</v>
      </c>
      <c r="BA30" s="1073"/>
      <c r="BB30" s="1073"/>
      <c r="BC30" s="1073"/>
      <c r="BD30" s="1073"/>
      <c r="BE30" s="1057"/>
      <c r="BF30" s="1057"/>
      <c r="BG30" s="1057"/>
      <c r="BH30" s="1057"/>
      <c r="BI30" s="1058"/>
      <c r="BJ30" s="346"/>
      <c r="BK30" s="346"/>
      <c r="BL30" s="346"/>
      <c r="BM30" s="346"/>
      <c r="BN30" s="346"/>
      <c r="BO30" s="216"/>
      <c r="BP30" s="216"/>
      <c r="BQ30" s="213">
        <v>24</v>
      </c>
      <c r="BR30" s="214"/>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197"/>
    </row>
    <row r="31" spans="1:131" s="198" customFormat="1" ht="26.25" customHeight="1" x14ac:dyDescent="0.15">
      <c r="A31" s="217">
        <v>4</v>
      </c>
      <c r="B31" s="1062" t="s">
        <v>382</v>
      </c>
      <c r="C31" s="1063"/>
      <c r="D31" s="1063"/>
      <c r="E31" s="1063"/>
      <c r="F31" s="1063"/>
      <c r="G31" s="1063"/>
      <c r="H31" s="1063"/>
      <c r="I31" s="1063"/>
      <c r="J31" s="1063"/>
      <c r="K31" s="1063"/>
      <c r="L31" s="1063"/>
      <c r="M31" s="1063"/>
      <c r="N31" s="1063"/>
      <c r="O31" s="1063"/>
      <c r="P31" s="1064"/>
      <c r="Q31" s="1074">
        <v>397</v>
      </c>
      <c r="R31" s="1075"/>
      <c r="S31" s="1075"/>
      <c r="T31" s="1075"/>
      <c r="U31" s="1075"/>
      <c r="V31" s="1075">
        <v>376</v>
      </c>
      <c r="W31" s="1075"/>
      <c r="X31" s="1075"/>
      <c r="Y31" s="1075"/>
      <c r="Z31" s="1075"/>
      <c r="AA31" s="1075">
        <v>21</v>
      </c>
      <c r="AB31" s="1075"/>
      <c r="AC31" s="1075"/>
      <c r="AD31" s="1075"/>
      <c r="AE31" s="1076"/>
      <c r="AF31" s="1068">
        <v>553</v>
      </c>
      <c r="AG31" s="1069"/>
      <c r="AH31" s="1069"/>
      <c r="AI31" s="1069"/>
      <c r="AJ31" s="1070"/>
      <c r="AK31" s="1011">
        <v>6</v>
      </c>
      <c r="AL31" s="1002"/>
      <c r="AM31" s="1002"/>
      <c r="AN31" s="1002"/>
      <c r="AO31" s="1002"/>
      <c r="AP31" s="1002">
        <v>2387</v>
      </c>
      <c r="AQ31" s="1002"/>
      <c r="AR31" s="1002"/>
      <c r="AS31" s="1002"/>
      <c r="AT31" s="1002"/>
      <c r="AU31" s="1002">
        <v>112</v>
      </c>
      <c r="AV31" s="1002"/>
      <c r="AW31" s="1002"/>
      <c r="AX31" s="1002"/>
      <c r="AY31" s="1002"/>
      <c r="AZ31" s="1073" t="s">
        <v>545</v>
      </c>
      <c r="BA31" s="1073"/>
      <c r="BB31" s="1073"/>
      <c r="BC31" s="1073"/>
      <c r="BD31" s="1073"/>
      <c r="BE31" s="1057" t="s">
        <v>383</v>
      </c>
      <c r="BF31" s="1057"/>
      <c r="BG31" s="1057"/>
      <c r="BH31" s="1057"/>
      <c r="BI31" s="1058"/>
      <c r="BJ31" s="346"/>
      <c r="BK31" s="346"/>
      <c r="BL31" s="346"/>
      <c r="BM31" s="346"/>
      <c r="BN31" s="346"/>
      <c r="BO31" s="216"/>
      <c r="BP31" s="216"/>
      <c r="BQ31" s="213">
        <v>25</v>
      </c>
      <c r="BR31" s="214"/>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197"/>
    </row>
    <row r="32" spans="1:131" s="198" customFormat="1" ht="26.25" customHeight="1" x14ac:dyDescent="0.15">
      <c r="A32" s="217">
        <v>5</v>
      </c>
      <c r="B32" s="1062" t="s">
        <v>384</v>
      </c>
      <c r="C32" s="1063"/>
      <c r="D32" s="1063"/>
      <c r="E32" s="1063"/>
      <c r="F32" s="1063"/>
      <c r="G32" s="1063"/>
      <c r="H32" s="1063"/>
      <c r="I32" s="1063"/>
      <c r="J32" s="1063"/>
      <c r="K32" s="1063"/>
      <c r="L32" s="1063"/>
      <c r="M32" s="1063"/>
      <c r="N32" s="1063"/>
      <c r="O32" s="1063"/>
      <c r="P32" s="1064"/>
      <c r="Q32" s="1074">
        <v>3333</v>
      </c>
      <c r="R32" s="1075"/>
      <c r="S32" s="1075"/>
      <c r="T32" s="1075"/>
      <c r="U32" s="1075"/>
      <c r="V32" s="1075">
        <v>3398</v>
      </c>
      <c r="W32" s="1075"/>
      <c r="X32" s="1075"/>
      <c r="Y32" s="1075"/>
      <c r="Z32" s="1075"/>
      <c r="AA32" s="1075">
        <v>-66</v>
      </c>
      <c r="AB32" s="1075"/>
      <c r="AC32" s="1075"/>
      <c r="AD32" s="1075"/>
      <c r="AE32" s="1076"/>
      <c r="AF32" s="1068">
        <v>539</v>
      </c>
      <c r="AG32" s="1069"/>
      <c r="AH32" s="1069"/>
      <c r="AI32" s="1069"/>
      <c r="AJ32" s="1070"/>
      <c r="AK32" s="1011">
        <v>594</v>
      </c>
      <c r="AL32" s="1002"/>
      <c r="AM32" s="1002"/>
      <c r="AN32" s="1002"/>
      <c r="AO32" s="1002"/>
      <c r="AP32" s="1002">
        <v>4549</v>
      </c>
      <c r="AQ32" s="1002"/>
      <c r="AR32" s="1002"/>
      <c r="AS32" s="1002"/>
      <c r="AT32" s="1002"/>
      <c r="AU32" s="1002">
        <v>2447</v>
      </c>
      <c r="AV32" s="1002"/>
      <c r="AW32" s="1002"/>
      <c r="AX32" s="1002"/>
      <c r="AY32" s="1002"/>
      <c r="AZ32" s="1073" t="s">
        <v>545</v>
      </c>
      <c r="BA32" s="1073"/>
      <c r="BB32" s="1073"/>
      <c r="BC32" s="1073"/>
      <c r="BD32" s="1073"/>
      <c r="BE32" s="1057" t="s">
        <v>383</v>
      </c>
      <c r="BF32" s="1057"/>
      <c r="BG32" s="1057"/>
      <c r="BH32" s="1057"/>
      <c r="BI32" s="1058"/>
      <c r="BJ32" s="346"/>
      <c r="BK32" s="346"/>
      <c r="BL32" s="346"/>
      <c r="BM32" s="346"/>
      <c r="BN32" s="346"/>
      <c r="BO32" s="216"/>
      <c r="BP32" s="216"/>
      <c r="BQ32" s="213">
        <v>26</v>
      </c>
      <c r="BR32" s="214"/>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197"/>
    </row>
    <row r="33" spans="1:131" s="198" customFormat="1" ht="26.25" customHeight="1" x14ac:dyDescent="0.15">
      <c r="A33" s="217">
        <v>6</v>
      </c>
      <c r="B33" s="1062" t="s">
        <v>385</v>
      </c>
      <c r="C33" s="1063"/>
      <c r="D33" s="1063"/>
      <c r="E33" s="1063"/>
      <c r="F33" s="1063"/>
      <c r="G33" s="1063"/>
      <c r="H33" s="1063"/>
      <c r="I33" s="1063"/>
      <c r="J33" s="1063"/>
      <c r="K33" s="1063"/>
      <c r="L33" s="1063"/>
      <c r="M33" s="1063"/>
      <c r="N33" s="1063"/>
      <c r="O33" s="1063"/>
      <c r="P33" s="1064"/>
      <c r="Q33" s="1074">
        <v>1245</v>
      </c>
      <c r="R33" s="1075"/>
      <c r="S33" s="1075"/>
      <c r="T33" s="1075"/>
      <c r="U33" s="1075"/>
      <c r="V33" s="1075">
        <v>1137</v>
      </c>
      <c r="W33" s="1075"/>
      <c r="X33" s="1075"/>
      <c r="Y33" s="1075"/>
      <c r="Z33" s="1075"/>
      <c r="AA33" s="1075">
        <v>108</v>
      </c>
      <c r="AB33" s="1075"/>
      <c r="AC33" s="1075"/>
      <c r="AD33" s="1075"/>
      <c r="AE33" s="1076"/>
      <c r="AF33" s="1068">
        <v>13</v>
      </c>
      <c r="AG33" s="1069"/>
      <c r="AH33" s="1069"/>
      <c r="AI33" s="1069"/>
      <c r="AJ33" s="1070"/>
      <c r="AK33" s="1011">
        <v>401</v>
      </c>
      <c r="AL33" s="1002"/>
      <c r="AM33" s="1002"/>
      <c r="AN33" s="1002"/>
      <c r="AO33" s="1002"/>
      <c r="AP33" s="1002">
        <v>5456</v>
      </c>
      <c r="AQ33" s="1002"/>
      <c r="AR33" s="1002"/>
      <c r="AS33" s="1002"/>
      <c r="AT33" s="1002"/>
      <c r="AU33" s="1002">
        <v>2941</v>
      </c>
      <c r="AV33" s="1002"/>
      <c r="AW33" s="1002"/>
      <c r="AX33" s="1002"/>
      <c r="AY33" s="1002"/>
      <c r="AZ33" s="1073" t="s">
        <v>545</v>
      </c>
      <c r="BA33" s="1073"/>
      <c r="BB33" s="1073"/>
      <c r="BC33" s="1073"/>
      <c r="BD33" s="1073"/>
      <c r="BE33" s="1057" t="s">
        <v>383</v>
      </c>
      <c r="BF33" s="1057"/>
      <c r="BG33" s="1057"/>
      <c r="BH33" s="1057"/>
      <c r="BI33" s="1058"/>
      <c r="BJ33" s="346"/>
      <c r="BK33" s="346"/>
      <c r="BL33" s="346"/>
      <c r="BM33" s="346"/>
      <c r="BN33" s="346"/>
      <c r="BO33" s="216"/>
      <c r="BP33" s="216"/>
      <c r="BQ33" s="213">
        <v>27</v>
      </c>
      <c r="BR33" s="214"/>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197"/>
    </row>
    <row r="34" spans="1:131" s="198" customFormat="1" ht="26.25" customHeight="1" x14ac:dyDescent="0.15">
      <c r="A34" s="217">
        <v>7</v>
      </c>
      <c r="B34" s="1062" t="s">
        <v>386</v>
      </c>
      <c r="C34" s="1063"/>
      <c r="D34" s="1063"/>
      <c r="E34" s="1063"/>
      <c r="F34" s="1063"/>
      <c r="G34" s="1063"/>
      <c r="H34" s="1063"/>
      <c r="I34" s="1063"/>
      <c r="J34" s="1063"/>
      <c r="K34" s="1063"/>
      <c r="L34" s="1063"/>
      <c r="M34" s="1063"/>
      <c r="N34" s="1063"/>
      <c r="O34" s="1063"/>
      <c r="P34" s="1064"/>
      <c r="Q34" s="1074">
        <v>282</v>
      </c>
      <c r="R34" s="1075"/>
      <c r="S34" s="1075"/>
      <c r="T34" s="1075"/>
      <c r="U34" s="1075"/>
      <c r="V34" s="1075">
        <v>282</v>
      </c>
      <c r="W34" s="1075"/>
      <c r="X34" s="1075"/>
      <c r="Y34" s="1075"/>
      <c r="Z34" s="1075"/>
      <c r="AA34" s="1075" t="s">
        <v>545</v>
      </c>
      <c r="AB34" s="1075"/>
      <c r="AC34" s="1075"/>
      <c r="AD34" s="1075"/>
      <c r="AE34" s="1076"/>
      <c r="AF34" s="1068" t="s">
        <v>111</v>
      </c>
      <c r="AG34" s="1069"/>
      <c r="AH34" s="1069"/>
      <c r="AI34" s="1069"/>
      <c r="AJ34" s="1070"/>
      <c r="AK34" s="1011">
        <v>72</v>
      </c>
      <c r="AL34" s="1002"/>
      <c r="AM34" s="1002"/>
      <c r="AN34" s="1002"/>
      <c r="AO34" s="1002"/>
      <c r="AP34" s="1002">
        <v>1460</v>
      </c>
      <c r="AQ34" s="1002"/>
      <c r="AR34" s="1002"/>
      <c r="AS34" s="1002"/>
      <c r="AT34" s="1002"/>
      <c r="AU34" s="1002">
        <v>1025</v>
      </c>
      <c r="AV34" s="1002"/>
      <c r="AW34" s="1002"/>
      <c r="AX34" s="1002"/>
      <c r="AY34" s="1002"/>
      <c r="AZ34" s="1073" t="s">
        <v>545</v>
      </c>
      <c r="BA34" s="1073"/>
      <c r="BB34" s="1073"/>
      <c r="BC34" s="1073"/>
      <c r="BD34" s="1073"/>
      <c r="BE34" s="1057" t="s">
        <v>387</v>
      </c>
      <c r="BF34" s="1057"/>
      <c r="BG34" s="1057"/>
      <c r="BH34" s="1057"/>
      <c r="BI34" s="1058"/>
      <c r="BJ34" s="346"/>
      <c r="BK34" s="346"/>
      <c r="BL34" s="346"/>
      <c r="BM34" s="346"/>
      <c r="BN34" s="346"/>
      <c r="BO34" s="216"/>
      <c r="BP34" s="216"/>
      <c r="BQ34" s="213">
        <v>28</v>
      </c>
      <c r="BR34" s="214"/>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197"/>
    </row>
    <row r="35" spans="1:131" s="198" customFormat="1" ht="26.25" customHeight="1" thickBot="1" x14ac:dyDescent="0.2">
      <c r="A35" s="217">
        <v>8</v>
      </c>
      <c r="B35" s="1062" t="s">
        <v>388</v>
      </c>
      <c r="C35" s="1063"/>
      <c r="D35" s="1063"/>
      <c r="E35" s="1063"/>
      <c r="F35" s="1063"/>
      <c r="G35" s="1063"/>
      <c r="H35" s="1063"/>
      <c r="I35" s="1063"/>
      <c r="J35" s="1063"/>
      <c r="K35" s="1063"/>
      <c r="L35" s="1063"/>
      <c r="M35" s="1063"/>
      <c r="N35" s="1063"/>
      <c r="O35" s="1063"/>
      <c r="P35" s="1064"/>
      <c r="Q35" s="1074">
        <v>936</v>
      </c>
      <c r="R35" s="1075"/>
      <c r="S35" s="1075"/>
      <c r="T35" s="1075"/>
      <c r="U35" s="1075"/>
      <c r="V35" s="1075">
        <v>936</v>
      </c>
      <c r="W35" s="1075"/>
      <c r="X35" s="1075"/>
      <c r="Y35" s="1075"/>
      <c r="Z35" s="1075"/>
      <c r="AA35" s="1075" t="s">
        <v>545</v>
      </c>
      <c r="AB35" s="1075"/>
      <c r="AC35" s="1075"/>
      <c r="AD35" s="1075"/>
      <c r="AE35" s="1076"/>
      <c r="AF35" s="1068" t="s">
        <v>111</v>
      </c>
      <c r="AG35" s="1069"/>
      <c r="AH35" s="1069"/>
      <c r="AI35" s="1069"/>
      <c r="AJ35" s="1070"/>
      <c r="AK35" s="1011">
        <v>714</v>
      </c>
      <c r="AL35" s="1002"/>
      <c r="AM35" s="1002"/>
      <c r="AN35" s="1002"/>
      <c r="AO35" s="1002"/>
      <c r="AP35" s="1002">
        <v>6182</v>
      </c>
      <c r="AQ35" s="1002"/>
      <c r="AR35" s="1002"/>
      <c r="AS35" s="1002"/>
      <c r="AT35" s="1002"/>
      <c r="AU35" s="1002">
        <v>4958</v>
      </c>
      <c r="AV35" s="1002"/>
      <c r="AW35" s="1002"/>
      <c r="AX35" s="1002"/>
      <c r="AY35" s="1002"/>
      <c r="AZ35" s="1073" t="s">
        <v>545</v>
      </c>
      <c r="BA35" s="1073"/>
      <c r="BB35" s="1073"/>
      <c r="BC35" s="1073"/>
      <c r="BD35" s="1073"/>
      <c r="BE35" s="1057" t="s">
        <v>387</v>
      </c>
      <c r="BF35" s="1057"/>
      <c r="BG35" s="1057"/>
      <c r="BH35" s="1057"/>
      <c r="BI35" s="1058"/>
      <c r="BJ35" s="346"/>
      <c r="BK35" s="346"/>
      <c r="BL35" s="346"/>
      <c r="BM35" s="346"/>
      <c r="BN35" s="346"/>
      <c r="BO35" s="216"/>
      <c r="BP35" s="216"/>
      <c r="BQ35" s="213">
        <v>29</v>
      </c>
      <c r="BR35" s="214"/>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197"/>
    </row>
    <row r="36" spans="1:131" s="198" customFormat="1" ht="26.25" hidden="1" customHeight="1" x14ac:dyDescent="0.15">
      <c r="A36" s="217">
        <v>9</v>
      </c>
      <c r="B36" s="1062"/>
      <c r="C36" s="1063"/>
      <c r="D36" s="1063"/>
      <c r="E36" s="1063"/>
      <c r="F36" s="1063"/>
      <c r="G36" s="1063"/>
      <c r="H36" s="1063"/>
      <c r="I36" s="1063"/>
      <c r="J36" s="1063"/>
      <c r="K36" s="1063"/>
      <c r="L36" s="1063"/>
      <c r="M36" s="1063"/>
      <c r="N36" s="1063"/>
      <c r="O36" s="1063"/>
      <c r="P36" s="1064"/>
      <c r="Q36" s="1074"/>
      <c r="R36" s="1075"/>
      <c r="S36" s="1075"/>
      <c r="T36" s="1075"/>
      <c r="U36" s="1075"/>
      <c r="V36" s="1075"/>
      <c r="W36" s="1075"/>
      <c r="X36" s="1075"/>
      <c r="Y36" s="1075"/>
      <c r="Z36" s="1075"/>
      <c r="AA36" s="1075"/>
      <c r="AB36" s="1075"/>
      <c r="AC36" s="1075"/>
      <c r="AD36" s="1075"/>
      <c r="AE36" s="1076"/>
      <c r="AF36" s="1068"/>
      <c r="AG36" s="1069"/>
      <c r="AH36" s="1069"/>
      <c r="AI36" s="1069"/>
      <c r="AJ36" s="1070"/>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57"/>
      <c r="BF36" s="1057"/>
      <c r="BG36" s="1057"/>
      <c r="BH36" s="1057"/>
      <c r="BI36" s="1058"/>
      <c r="BJ36" s="346"/>
      <c r="BK36" s="346"/>
      <c r="BL36" s="346"/>
      <c r="BM36" s="346"/>
      <c r="BN36" s="346"/>
      <c r="BO36" s="216"/>
      <c r="BP36" s="216"/>
      <c r="BQ36" s="213">
        <v>30</v>
      </c>
      <c r="BR36" s="214"/>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197"/>
    </row>
    <row r="37" spans="1:131" s="198" customFormat="1" ht="26.25" hidden="1" customHeight="1" x14ac:dyDescent="0.15">
      <c r="A37" s="217">
        <v>10</v>
      </c>
      <c r="B37" s="1062"/>
      <c r="C37" s="1063"/>
      <c r="D37" s="1063"/>
      <c r="E37" s="1063"/>
      <c r="F37" s="1063"/>
      <c r="G37" s="1063"/>
      <c r="H37" s="1063"/>
      <c r="I37" s="1063"/>
      <c r="J37" s="1063"/>
      <c r="K37" s="1063"/>
      <c r="L37" s="1063"/>
      <c r="M37" s="1063"/>
      <c r="N37" s="1063"/>
      <c r="O37" s="1063"/>
      <c r="P37" s="1064"/>
      <c r="Q37" s="1074"/>
      <c r="R37" s="1075"/>
      <c r="S37" s="1075"/>
      <c r="T37" s="1075"/>
      <c r="U37" s="1075"/>
      <c r="V37" s="1075"/>
      <c r="W37" s="1075"/>
      <c r="X37" s="1075"/>
      <c r="Y37" s="1075"/>
      <c r="Z37" s="1075"/>
      <c r="AA37" s="1075"/>
      <c r="AB37" s="1075"/>
      <c r="AC37" s="1075"/>
      <c r="AD37" s="1075"/>
      <c r="AE37" s="1076"/>
      <c r="AF37" s="1068"/>
      <c r="AG37" s="1069"/>
      <c r="AH37" s="1069"/>
      <c r="AI37" s="1069"/>
      <c r="AJ37" s="1070"/>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57"/>
      <c r="BF37" s="1057"/>
      <c r="BG37" s="1057"/>
      <c r="BH37" s="1057"/>
      <c r="BI37" s="1058"/>
      <c r="BJ37" s="346"/>
      <c r="BK37" s="346"/>
      <c r="BL37" s="346"/>
      <c r="BM37" s="346"/>
      <c r="BN37" s="346"/>
      <c r="BO37" s="216"/>
      <c r="BP37" s="216"/>
      <c r="BQ37" s="213">
        <v>31</v>
      </c>
      <c r="BR37" s="214"/>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197"/>
    </row>
    <row r="38" spans="1:131" s="198" customFormat="1" ht="26.25" hidden="1" customHeight="1" x14ac:dyDescent="0.15">
      <c r="A38" s="217">
        <v>11</v>
      </c>
      <c r="B38" s="1062"/>
      <c r="C38" s="1063"/>
      <c r="D38" s="1063"/>
      <c r="E38" s="1063"/>
      <c r="F38" s="1063"/>
      <c r="G38" s="1063"/>
      <c r="H38" s="1063"/>
      <c r="I38" s="1063"/>
      <c r="J38" s="1063"/>
      <c r="K38" s="1063"/>
      <c r="L38" s="1063"/>
      <c r="M38" s="1063"/>
      <c r="N38" s="1063"/>
      <c r="O38" s="1063"/>
      <c r="P38" s="1064"/>
      <c r="Q38" s="1074"/>
      <c r="R38" s="1075"/>
      <c r="S38" s="1075"/>
      <c r="T38" s="1075"/>
      <c r="U38" s="1075"/>
      <c r="V38" s="1075"/>
      <c r="W38" s="1075"/>
      <c r="X38" s="1075"/>
      <c r="Y38" s="1075"/>
      <c r="Z38" s="1075"/>
      <c r="AA38" s="1075"/>
      <c r="AB38" s="1075"/>
      <c r="AC38" s="1075"/>
      <c r="AD38" s="1075"/>
      <c r="AE38" s="1076"/>
      <c r="AF38" s="1068"/>
      <c r="AG38" s="1069"/>
      <c r="AH38" s="1069"/>
      <c r="AI38" s="1069"/>
      <c r="AJ38" s="1070"/>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57"/>
      <c r="BF38" s="1057"/>
      <c r="BG38" s="1057"/>
      <c r="BH38" s="1057"/>
      <c r="BI38" s="1058"/>
      <c r="BJ38" s="346"/>
      <c r="BK38" s="346"/>
      <c r="BL38" s="346"/>
      <c r="BM38" s="346"/>
      <c r="BN38" s="346"/>
      <c r="BO38" s="216"/>
      <c r="BP38" s="216"/>
      <c r="BQ38" s="213">
        <v>32</v>
      </c>
      <c r="BR38" s="214"/>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197"/>
    </row>
    <row r="39" spans="1:131" s="198" customFormat="1" ht="26.25" hidden="1" customHeight="1" x14ac:dyDescent="0.15">
      <c r="A39" s="217">
        <v>12</v>
      </c>
      <c r="B39" s="1062"/>
      <c r="C39" s="1063"/>
      <c r="D39" s="1063"/>
      <c r="E39" s="1063"/>
      <c r="F39" s="1063"/>
      <c r="G39" s="1063"/>
      <c r="H39" s="1063"/>
      <c r="I39" s="1063"/>
      <c r="J39" s="1063"/>
      <c r="K39" s="1063"/>
      <c r="L39" s="1063"/>
      <c r="M39" s="1063"/>
      <c r="N39" s="1063"/>
      <c r="O39" s="1063"/>
      <c r="P39" s="1064"/>
      <c r="Q39" s="1074"/>
      <c r="R39" s="1075"/>
      <c r="S39" s="1075"/>
      <c r="T39" s="1075"/>
      <c r="U39" s="1075"/>
      <c r="V39" s="1075"/>
      <c r="W39" s="1075"/>
      <c r="X39" s="1075"/>
      <c r="Y39" s="1075"/>
      <c r="Z39" s="1075"/>
      <c r="AA39" s="1075"/>
      <c r="AB39" s="1075"/>
      <c r="AC39" s="1075"/>
      <c r="AD39" s="1075"/>
      <c r="AE39" s="1076"/>
      <c r="AF39" s="1068"/>
      <c r="AG39" s="1069"/>
      <c r="AH39" s="1069"/>
      <c r="AI39" s="1069"/>
      <c r="AJ39" s="1070"/>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57"/>
      <c r="BF39" s="1057"/>
      <c r="BG39" s="1057"/>
      <c r="BH39" s="1057"/>
      <c r="BI39" s="1058"/>
      <c r="BJ39" s="346"/>
      <c r="BK39" s="346"/>
      <c r="BL39" s="346"/>
      <c r="BM39" s="346"/>
      <c r="BN39" s="346"/>
      <c r="BO39" s="216"/>
      <c r="BP39" s="216"/>
      <c r="BQ39" s="213">
        <v>33</v>
      </c>
      <c r="BR39" s="214"/>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197"/>
    </row>
    <row r="40" spans="1:131" s="198" customFormat="1" ht="26.25" hidden="1" customHeight="1" x14ac:dyDescent="0.15">
      <c r="A40" s="212">
        <v>13</v>
      </c>
      <c r="B40" s="1062"/>
      <c r="C40" s="1063"/>
      <c r="D40" s="1063"/>
      <c r="E40" s="1063"/>
      <c r="F40" s="1063"/>
      <c r="G40" s="1063"/>
      <c r="H40" s="1063"/>
      <c r="I40" s="1063"/>
      <c r="J40" s="1063"/>
      <c r="K40" s="1063"/>
      <c r="L40" s="1063"/>
      <c r="M40" s="1063"/>
      <c r="N40" s="1063"/>
      <c r="O40" s="1063"/>
      <c r="P40" s="1064"/>
      <c r="Q40" s="1074"/>
      <c r="R40" s="1075"/>
      <c r="S40" s="1075"/>
      <c r="T40" s="1075"/>
      <c r="U40" s="1075"/>
      <c r="V40" s="1075"/>
      <c r="W40" s="1075"/>
      <c r="X40" s="1075"/>
      <c r="Y40" s="1075"/>
      <c r="Z40" s="1075"/>
      <c r="AA40" s="1075"/>
      <c r="AB40" s="1075"/>
      <c r="AC40" s="1075"/>
      <c r="AD40" s="1075"/>
      <c r="AE40" s="1076"/>
      <c r="AF40" s="1068"/>
      <c r="AG40" s="1069"/>
      <c r="AH40" s="1069"/>
      <c r="AI40" s="1069"/>
      <c r="AJ40" s="1070"/>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57"/>
      <c r="BF40" s="1057"/>
      <c r="BG40" s="1057"/>
      <c r="BH40" s="1057"/>
      <c r="BI40" s="1058"/>
      <c r="BJ40" s="346"/>
      <c r="BK40" s="346"/>
      <c r="BL40" s="346"/>
      <c r="BM40" s="346"/>
      <c r="BN40" s="346"/>
      <c r="BO40" s="216"/>
      <c r="BP40" s="216"/>
      <c r="BQ40" s="213">
        <v>34</v>
      </c>
      <c r="BR40" s="214"/>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197"/>
    </row>
    <row r="41" spans="1:131" s="198" customFormat="1" ht="26.25" hidden="1" customHeight="1" x14ac:dyDescent="0.15">
      <c r="A41" s="212">
        <v>14</v>
      </c>
      <c r="B41" s="1062"/>
      <c r="C41" s="1063"/>
      <c r="D41" s="1063"/>
      <c r="E41" s="1063"/>
      <c r="F41" s="1063"/>
      <c r="G41" s="1063"/>
      <c r="H41" s="1063"/>
      <c r="I41" s="1063"/>
      <c r="J41" s="1063"/>
      <c r="K41" s="1063"/>
      <c r="L41" s="1063"/>
      <c r="M41" s="1063"/>
      <c r="N41" s="1063"/>
      <c r="O41" s="1063"/>
      <c r="P41" s="1064"/>
      <c r="Q41" s="1074"/>
      <c r="R41" s="1075"/>
      <c r="S41" s="1075"/>
      <c r="T41" s="1075"/>
      <c r="U41" s="1075"/>
      <c r="V41" s="1075"/>
      <c r="W41" s="1075"/>
      <c r="X41" s="1075"/>
      <c r="Y41" s="1075"/>
      <c r="Z41" s="1075"/>
      <c r="AA41" s="1075"/>
      <c r="AB41" s="1075"/>
      <c r="AC41" s="1075"/>
      <c r="AD41" s="1075"/>
      <c r="AE41" s="1076"/>
      <c r="AF41" s="1068"/>
      <c r="AG41" s="1069"/>
      <c r="AH41" s="1069"/>
      <c r="AI41" s="1069"/>
      <c r="AJ41" s="1070"/>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57"/>
      <c r="BF41" s="1057"/>
      <c r="BG41" s="1057"/>
      <c r="BH41" s="1057"/>
      <c r="BI41" s="1058"/>
      <c r="BJ41" s="346"/>
      <c r="BK41" s="346"/>
      <c r="BL41" s="346"/>
      <c r="BM41" s="346"/>
      <c r="BN41" s="346"/>
      <c r="BO41" s="216"/>
      <c r="BP41" s="216"/>
      <c r="BQ41" s="213">
        <v>35</v>
      </c>
      <c r="BR41" s="214"/>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197"/>
    </row>
    <row r="42" spans="1:131" s="198" customFormat="1" ht="26.25" hidden="1" customHeight="1" x14ac:dyDescent="0.15">
      <c r="A42" s="212">
        <v>15</v>
      </c>
      <c r="B42" s="1062"/>
      <c r="C42" s="1063"/>
      <c r="D42" s="1063"/>
      <c r="E42" s="1063"/>
      <c r="F42" s="1063"/>
      <c r="G42" s="1063"/>
      <c r="H42" s="1063"/>
      <c r="I42" s="1063"/>
      <c r="J42" s="1063"/>
      <c r="K42" s="1063"/>
      <c r="L42" s="1063"/>
      <c r="M42" s="1063"/>
      <c r="N42" s="1063"/>
      <c r="O42" s="1063"/>
      <c r="P42" s="1064"/>
      <c r="Q42" s="1074"/>
      <c r="R42" s="1075"/>
      <c r="S42" s="1075"/>
      <c r="T42" s="1075"/>
      <c r="U42" s="1075"/>
      <c r="V42" s="1075"/>
      <c r="W42" s="1075"/>
      <c r="X42" s="1075"/>
      <c r="Y42" s="1075"/>
      <c r="Z42" s="1075"/>
      <c r="AA42" s="1075"/>
      <c r="AB42" s="1075"/>
      <c r="AC42" s="1075"/>
      <c r="AD42" s="1075"/>
      <c r="AE42" s="1076"/>
      <c r="AF42" s="1068"/>
      <c r="AG42" s="1069"/>
      <c r="AH42" s="1069"/>
      <c r="AI42" s="1069"/>
      <c r="AJ42" s="1070"/>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57"/>
      <c r="BF42" s="1057"/>
      <c r="BG42" s="1057"/>
      <c r="BH42" s="1057"/>
      <c r="BI42" s="1058"/>
      <c r="BJ42" s="346"/>
      <c r="BK42" s="346"/>
      <c r="BL42" s="346"/>
      <c r="BM42" s="346"/>
      <c r="BN42" s="346"/>
      <c r="BO42" s="216"/>
      <c r="BP42" s="216"/>
      <c r="BQ42" s="213">
        <v>36</v>
      </c>
      <c r="BR42" s="214"/>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197"/>
    </row>
    <row r="43" spans="1:131" s="198" customFormat="1" ht="26.25" hidden="1" customHeight="1" x14ac:dyDescent="0.15">
      <c r="A43" s="212">
        <v>16</v>
      </c>
      <c r="B43" s="1062"/>
      <c r="C43" s="1063"/>
      <c r="D43" s="1063"/>
      <c r="E43" s="1063"/>
      <c r="F43" s="1063"/>
      <c r="G43" s="1063"/>
      <c r="H43" s="1063"/>
      <c r="I43" s="1063"/>
      <c r="J43" s="1063"/>
      <c r="K43" s="1063"/>
      <c r="L43" s="1063"/>
      <c r="M43" s="1063"/>
      <c r="N43" s="1063"/>
      <c r="O43" s="1063"/>
      <c r="P43" s="1064"/>
      <c r="Q43" s="1074"/>
      <c r="R43" s="1075"/>
      <c r="S43" s="1075"/>
      <c r="T43" s="1075"/>
      <c r="U43" s="1075"/>
      <c r="V43" s="1075"/>
      <c r="W43" s="1075"/>
      <c r="X43" s="1075"/>
      <c r="Y43" s="1075"/>
      <c r="Z43" s="1075"/>
      <c r="AA43" s="1075"/>
      <c r="AB43" s="1075"/>
      <c r="AC43" s="1075"/>
      <c r="AD43" s="1075"/>
      <c r="AE43" s="1076"/>
      <c r="AF43" s="1068"/>
      <c r="AG43" s="1069"/>
      <c r="AH43" s="1069"/>
      <c r="AI43" s="1069"/>
      <c r="AJ43" s="1070"/>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57"/>
      <c r="BF43" s="1057"/>
      <c r="BG43" s="1057"/>
      <c r="BH43" s="1057"/>
      <c r="BI43" s="1058"/>
      <c r="BJ43" s="346"/>
      <c r="BK43" s="346"/>
      <c r="BL43" s="346"/>
      <c r="BM43" s="346"/>
      <c r="BN43" s="346"/>
      <c r="BO43" s="216"/>
      <c r="BP43" s="216"/>
      <c r="BQ43" s="213">
        <v>37</v>
      </c>
      <c r="BR43" s="214"/>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197"/>
    </row>
    <row r="44" spans="1:131" s="198" customFormat="1" ht="26.25" hidden="1" customHeight="1" x14ac:dyDescent="0.15">
      <c r="A44" s="212">
        <v>17</v>
      </c>
      <c r="B44" s="1062"/>
      <c r="C44" s="1063"/>
      <c r="D44" s="1063"/>
      <c r="E44" s="1063"/>
      <c r="F44" s="1063"/>
      <c r="G44" s="1063"/>
      <c r="H44" s="1063"/>
      <c r="I44" s="1063"/>
      <c r="J44" s="1063"/>
      <c r="K44" s="1063"/>
      <c r="L44" s="1063"/>
      <c r="M44" s="1063"/>
      <c r="N44" s="1063"/>
      <c r="O44" s="1063"/>
      <c r="P44" s="1064"/>
      <c r="Q44" s="1074"/>
      <c r="R44" s="1075"/>
      <c r="S44" s="1075"/>
      <c r="T44" s="1075"/>
      <c r="U44" s="1075"/>
      <c r="V44" s="1075"/>
      <c r="W44" s="1075"/>
      <c r="X44" s="1075"/>
      <c r="Y44" s="1075"/>
      <c r="Z44" s="1075"/>
      <c r="AA44" s="1075"/>
      <c r="AB44" s="1075"/>
      <c r="AC44" s="1075"/>
      <c r="AD44" s="1075"/>
      <c r="AE44" s="1076"/>
      <c r="AF44" s="1068"/>
      <c r="AG44" s="1069"/>
      <c r="AH44" s="1069"/>
      <c r="AI44" s="1069"/>
      <c r="AJ44" s="1070"/>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57"/>
      <c r="BF44" s="1057"/>
      <c r="BG44" s="1057"/>
      <c r="BH44" s="1057"/>
      <c r="BI44" s="1058"/>
      <c r="BJ44" s="346"/>
      <c r="BK44" s="346"/>
      <c r="BL44" s="346"/>
      <c r="BM44" s="346"/>
      <c r="BN44" s="346"/>
      <c r="BO44" s="216"/>
      <c r="BP44" s="216"/>
      <c r="BQ44" s="213">
        <v>38</v>
      </c>
      <c r="BR44" s="214"/>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197"/>
    </row>
    <row r="45" spans="1:131" s="198" customFormat="1" ht="26.25" hidden="1" customHeight="1" x14ac:dyDescent="0.15">
      <c r="A45" s="212">
        <v>18</v>
      </c>
      <c r="B45" s="1062"/>
      <c r="C45" s="1063"/>
      <c r="D45" s="1063"/>
      <c r="E45" s="1063"/>
      <c r="F45" s="1063"/>
      <c r="G45" s="1063"/>
      <c r="H45" s="1063"/>
      <c r="I45" s="1063"/>
      <c r="J45" s="1063"/>
      <c r="K45" s="1063"/>
      <c r="L45" s="1063"/>
      <c r="M45" s="1063"/>
      <c r="N45" s="1063"/>
      <c r="O45" s="1063"/>
      <c r="P45" s="1064"/>
      <c r="Q45" s="1074"/>
      <c r="R45" s="1075"/>
      <c r="S45" s="1075"/>
      <c r="T45" s="1075"/>
      <c r="U45" s="1075"/>
      <c r="V45" s="1075"/>
      <c r="W45" s="1075"/>
      <c r="X45" s="1075"/>
      <c r="Y45" s="1075"/>
      <c r="Z45" s="1075"/>
      <c r="AA45" s="1075"/>
      <c r="AB45" s="1075"/>
      <c r="AC45" s="1075"/>
      <c r="AD45" s="1075"/>
      <c r="AE45" s="1076"/>
      <c r="AF45" s="1068"/>
      <c r="AG45" s="1069"/>
      <c r="AH45" s="1069"/>
      <c r="AI45" s="1069"/>
      <c r="AJ45" s="1070"/>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57"/>
      <c r="BF45" s="1057"/>
      <c r="BG45" s="1057"/>
      <c r="BH45" s="1057"/>
      <c r="BI45" s="1058"/>
      <c r="BJ45" s="346"/>
      <c r="BK45" s="346"/>
      <c r="BL45" s="346"/>
      <c r="BM45" s="346"/>
      <c r="BN45" s="346"/>
      <c r="BO45" s="216"/>
      <c r="BP45" s="216"/>
      <c r="BQ45" s="213">
        <v>39</v>
      </c>
      <c r="BR45" s="214"/>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197"/>
    </row>
    <row r="46" spans="1:131" s="198" customFormat="1" ht="26.25" hidden="1" customHeight="1" x14ac:dyDescent="0.15">
      <c r="A46" s="212">
        <v>19</v>
      </c>
      <c r="B46" s="1062"/>
      <c r="C46" s="1063"/>
      <c r="D46" s="1063"/>
      <c r="E46" s="1063"/>
      <c r="F46" s="1063"/>
      <c r="G46" s="1063"/>
      <c r="H46" s="1063"/>
      <c r="I46" s="1063"/>
      <c r="J46" s="1063"/>
      <c r="K46" s="1063"/>
      <c r="L46" s="1063"/>
      <c r="M46" s="1063"/>
      <c r="N46" s="1063"/>
      <c r="O46" s="1063"/>
      <c r="P46" s="1064"/>
      <c r="Q46" s="1074"/>
      <c r="R46" s="1075"/>
      <c r="S46" s="1075"/>
      <c r="T46" s="1075"/>
      <c r="U46" s="1075"/>
      <c r="V46" s="1075"/>
      <c r="W46" s="1075"/>
      <c r="X46" s="1075"/>
      <c r="Y46" s="1075"/>
      <c r="Z46" s="1075"/>
      <c r="AA46" s="1075"/>
      <c r="AB46" s="1075"/>
      <c r="AC46" s="1075"/>
      <c r="AD46" s="1075"/>
      <c r="AE46" s="1076"/>
      <c r="AF46" s="1068"/>
      <c r="AG46" s="1069"/>
      <c r="AH46" s="1069"/>
      <c r="AI46" s="1069"/>
      <c r="AJ46" s="1070"/>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57"/>
      <c r="BF46" s="1057"/>
      <c r="BG46" s="1057"/>
      <c r="BH46" s="1057"/>
      <c r="BI46" s="1058"/>
      <c r="BJ46" s="346"/>
      <c r="BK46" s="346"/>
      <c r="BL46" s="346"/>
      <c r="BM46" s="346"/>
      <c r="BN46" s="346"/>
      <c r="BO46" s="216"/>
      <c r="BP46" s="216"/>
      <c r="BQ46" s="213">
        <v>40</v>
      </c>
      <c r="BR46" s="214"/>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197"/>
    </row>
    <row r="47" spans="1:131" s="198" customFormat="1" ht="26.25" hidden="1" customHeight="1" x14ac:dyDescent="0.15">
      <c r="A47" s="212">
        <v>20</v>
      </c>
      <c r="B47" s="1062"/>
      <c r="C47" s="1063"/>
      <c r="D47" s="1063"/>
      <c r="E47" s="1063"/>
      <c r="F47" s="1063"/>
      <c r="G47" s="1063"/>
      <c r="H47" s="1063"/>
      <c r="I47" s="1063"/>
      <c r="J47" s="1063"/>
      <c r="K47" s="1063"/>
      <c r="L47" s="1063"/>
      <c r="M47" s="1063"/>
      <c r="N47" s="1063"/>
      <c r="O47" s="1063"/>
      <c r="P47" s="1064"/>
      <c r="Q47" s="1074"/>
      <c r="R47" s="1075"/>
      <c r="S47" s="1075"/>
      <c r="T47" s="1075"/>
      <c r="U47" s="1075"/>
      <c r="V47" s="1075"/>
      <c r="W47" s="1075"/>
      <c r="X47" s="1075"/>
      <c r="Y47" s="1075"/>
      <c r="Z47" s="1075"/>
      <c r="AA47" s="1075"/>
      <c r="AB47" s="1075"/>
      <c r="AC47" s="1075"/>
      <c r="AD47" s="1075"/>
      <c r="AE47" s="1076"/>
      <c r="AF47" s="1068"/>
      <c r="AG47" s="1069"/>
      <c r="AH47" s="1069"/>
      <c r="AI47" s="1069"/>
      <c r="AJ47" s="1070"/>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57"/>
      <c r="BF47" s="1057"/>
      <c r="BG47" s="1057"/>
      <c r="BH47" s="1057"/>
      <c r="BI47" s="1058"/>
      <c r="BJ47" s="346"/>
      <c r="BK47" s="346"/>
      <c r="BL47" s="346"/>
      <c r="BM47" s="346"/>
      <c r="BN47" s="346"/>
      <c r="BO47" s="216"/>
      <c r="BP47" s="216"/>
      <c r="BQ47" s="213">
        <v>41</v>
      </c>
      <c r="BR47" s="214"/>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197"/>
    </row>
    <row r="48" spans="1:131" s="198" customFormat="1" ht="26.25" hidden="1" customHeight="1" x14ac:dyDescent="0.15">
      <c r="A48" s="212">
        <v>21</v>
      </c>
      <c r="B48" s="1062"/>
      <c r="C48" s="1063"/>
      <c r="D48" s="1063"/>
      <c r="E48" s="1063"/>
      <c r="F48" s="1063"/>
      <c r="G48" s="1063"/>
      <c r="H48" s="1063"/>
      <c r="I48" s="1063"/>
      <c r="J48" s="1063"/>
      <c r="K48" s="1063"/>
      <c r="L48" s="1063"/>
      <c r="M48" s="1063"/>
      <c r="N48" s="1063"/>
      <c r="O48" s="1063"/>
      <c r="P48" s="1064"/>
      <c r="Q48" s="1074"/>
      <c r="R48" s="1075"/>
      <c r="S48" s="1075"/>
      <c r="T48" s="1075"/>
      <c r="U48" s="1075"/>
      <c r="V48" s="1075"/>
      <c r="W48" s="1075"/>
      <c r="X48" s="1075"/>
      <c r="Y48" s="1075"/>
      <c r="Z48" s="1075"/>
      <c r="AA48" s="1075"/>
      <c r="AB48" s="1075"/>
      <c r="AC48" s="1075"/>
      <c r="AD48" s="1075"/>
      <c r="AE48" s="1076"/>
      <c r="AF48" s="1068"/>
      <c r="AG48" s="1069"/>
      <c r="AH48" s="1069"/>
      <c r="AI48" s="1069"/>
      <c r="AJ48" s="1070"/>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57"/>
      <c r="BF48" s="1057"/>
      <c r="BG48" s="1057"/>
      <c r="BH48" s="1057"/>
      <c r="BI48" s="1058"/>
      <c r="BJ48" s="346"/>
      <c r="BK48" s="346"/>
      <c r="BL48" s="346"/>
      <c r="BM48" s="346"/>
      <c r="BN48" s="346"/>
      <c r="BO48" s="216"/>
      <c r="BP48" s="216"/>
      <c r="BQ48" s="213">
        <v>42</v>
      </c>
      <c r="BR48" s="214"/>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197"/>
    </row>
    <row r="49" spans="1:131" s="198" customFormat="1" ht="26.25" hidden="1" customHeight="1" x14ac:dyDescent="0.15">
      <c r="A49" s="212">
        <v>22</v>
      </c>
      <c r="B49" s="1062"/>
      <c r="C49" s="1063"/>
      <c r="D49" s="1063"/>
      <c r="E49" s="1063"/>
      <c r="F49" s="1063"/>
      <c r="G49" s="1063"/>
      <c r="H49" s="1063"/>
      <c r="I49" s="1063"/>
      <c r="J49" s="1063"/>
      <c r="K49" s="1063"/>
      <c r="L49" s="1063"/>
      <c r="M49" s="1063"/>
      <c r="N49" s="1063"/>
      <c r="O49" s="1063"/>
      <c r="P49" s="1064"/>
      <c r="Q49" s="1074"/>
      <c r="R49" s="1075"/>
      <c r="S49" s="1075"/>
      <c r="T49" s="1075"/>
      <c r="U49" s="1075"/>
      <c r="V49" s="1075"/>
      <c r="W49" s="1075"/>
      <c r="X49" s="1075"/>
      <c r="Y49" s="1075"/>
      <c r="Z49" s="1075"/>
      <c r="AA49" s="1075"/>
      <c r="AB49" s="1075"/>
      <c r="AC49" s="1075"/>
      <c r="AD49" s="1075"/>
      <c r="AE49" s="1076"/>
      <c r="AF49" s="1068"/>
      <c r="AG49" s="1069"/>
      <c r="AH49" s="1069"/>
      <c r="AI49" s="1069"/>
      <c r="AJ49" s="1070"/>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57"/>
      <c r="BF49" s="1057"/>
      <c r="BG49" s="1057"/>
      <c r="BH49" s="1057"/>
      <c r="BI49" s="1058"/>
      <c r="BJ49" s="346"/>
      <c r="BK49" s="346"/>
      <c r="BL49" s="346"/>
      <c r="BM49" s="346"/>
      <c r="BN49" s="346"/>
      <c r="BO49" s="216"/>
      <c r="BP49" s="216"/>
      <c r="BQ49" s="213">
        <v>43</v>
      </c>
      <c r="BR49" s="214"/>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197"/>
    </row>
    <row r="50" spans="1:131" s="198" customFormat="1" ht="26.25" hidden="1" customHeight="1" x14ac:dyDescent="0.15">
      <c r="A50" s="212">
        <v>23</v>
      </c>
      <c r="B50" s="1062"/>
      <c r="C50" s="1063"/>
      <c r="D50" s="1063"/>
      <c r="E50" s="1063"/>
      <c r="F50" s="1063"/>
      <c r="G50" s="1063"/>
      <c r="H50" s="1063"/>
      <c r="I50" s="1063"/>
      <c r="J50" s="1063"/>
      <c r="K50" s="1063"/>
      <c r="L50" s="1063"/>
      <c r="M50" s="1063"/>
      <c r="N50" s="1063"/>
      <c r="O50" s="1063"/>
      <c r="P50" s="1064"/>
      <c r="Q50" s="1065"/>
      <c r="R50" s="1066"/>
      <c r="S50" s="1066"/>
      <c r="T50" s="1066"/>
      <c r="U50" s="1066"/>
      <c r="V50" s="1066"/>
      <c r="W50" s="1066"/>
      <c r="X50" s="1066"/>
      <c r="Y50" s="1066"/>
      <c r="Z50" s="1066"/>
      <c r="AA50" s="1066"/>
      <c r="AB50" s="1066"/>
      <c r="AC50" s="1066"/>
      <c r="AD50" s="1066"/>
      <c r="AE50" s="1067"/>
      <c r="AF50" s="1068"/>
      <c r="AG50" s="1069"/>
      <c r="AH50" s="1069"/>
      <c r="AI50" s="1069"/>
      <c r="AJ50" s="1070"/>
      <c r="AK50" s="1071"/>
      <c r="AL50" s="1066"/>
      <c r="AM50" s="1066"/>
      <c r="AN50" s="1066"/>
      <c r="AO50" s="1066"/>
      <c r="AP50" s="1066"/>
      <c r="AQ50" s="1066"/>
      <c r="AR50" s="1066"/>
      <c r="AS50" s="1066"/>
      <c r="AT50" s="1066"/>
      <c r="AU50" s="1066"/>
      <c r="AV50" s="1066"/>
      <c r="AW50" s="1066"/>
      <c r="AX50" s="1066"/>
      <c r="AY50" s="1066"/>
      <c r="AZ50" s="1072"/>
      <c r="BA50" s="1072"/>
      <c r="BB50" s="1072"/>
      <c r="BC50" s="1072"/>
      <c r="BD50" s="1072"/>
      <c r="BE50" s="1057"/>
      <c r="BF50" s="1057"/>
      <c r="BG50" s="1057"/>
      <c r="BH50" s="1057"/>
      <c r="BI50" s="1058"/>
      <c r="BJ50" s="346"/>
      <c r="BK50" s="346"/>
      <c r="BL50" s="346"/>
      <c r="BM50" s="346"/>
      <c r="BN50" s="346"/>
      <c r="BO50" s="216"/>
      <c r="BP50" s="216"/>
      <c r="BQ50" s="213">
        <v>44</v>
      </c>
      <c r="BR50" s="214"/>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197"/>
    </row>
    <row r="51" spans="1:131" s="198" customFormat="1" ht="26.25" hidden="1" customHeight="1" x14ac:dyDescent="0.15">
      <c r="A51" s="212">
        <v>24</v>
      </c>
      <c r="B51" s="1062"/>
      <c r="C51" s="1063"/>
      <c r="D51" s="1063"/>
      <c r="E51" s="1063"/>
      <c r="F51" s="1063"/>
      <c r="G51" s="1063"/>
      <c r="H51" s="1063"/>
      <c r="I51" s="1063"/>
      <c r="J51" s="1063"/>
      <c r="K51" s="1063"/>
      <c r="L51" s="1063"/>
      <c r="M51" s="1063"/>
      <c r="N51" s="1063"/>
      <c r="O51" s="1063"/>
      <c r="P51" s="1064"/>
      <c r="Q51" s="1065"/>
      <c r="R51" s="1066"/>
      <c r="S51" s="1066"/>
      <c r="T51" s="1066"/>
      <c r="U51" s="1066"/>
      <c r="V51" s="1066"/>
      <c r="W51" s="1066"/>
      <c r="X51" s="1066"/>
      <c r="Y51" s="1066"/>
      <c r="Z51" s="1066"/>
      <c r="AA51" s="1066"/>
      <c r="AB51" s="1066"/>
      <c r="AC51" s="1066"/>
      <c r="AD51" s="1066"/>
      <c r="AE51" s="1067"/>
      <c r="AF51" s="1068"/>
      <c r="AG51" s="1069"/>
      <c r="AH51" s="1069"/>
      <c r="AI51" s="1069"/>
      <c r="AJ51" s="1070"/>
      <c r="AK51" s="1071"/>
      <c r="AL51" s="1066"/>
      <c r="AM51" s="1066"/>
      <c r="AN51" s="1066"/>
      <c r="AO51" s="1066"/>
      <c r="AP51" s="1066"/>
      <c r="AQ51" s="1066"/>
      <c r="AR51" s="1066"/>
      <c r="AS51" s="1066"/>
      <c r="AT51" s="1066"/>
      <c r="AU51" s="1066"/>
      <c r="AV51" s="1066"/>
      <c r="AW51" s="1066"/>
      <c r="AX51" s="1066"/>
      <c r="AY51" s="1066"/>
      <c r="AZ51" s="1072"/>
      <c r="BA51" s="1072"/>
      <c r="BB51" s="1072"/>
      <c r="BC51" s="1072"/>
      <c r="BD51" s="1072"/>
      <c r="BE51" s="1057"/>
      <c r="BF51" s="1057"/>
      <c r="BG51" s="1057"/>
      <c r="BH51" s="1057"/>
      <c r="BI51" s="1058"/>
      <c r="BJ51" s="346"/>
      <c r="BK51" s="346"/>
      <c r="BL51" s="346"/>
      <c r="BM51" s="346"/>
      <c r="BN51" s="346"/>
      <c r="BO51" s="216"/>
      <c r="BP51" s="216"/>
      <c r="BQ51" s="213">
        <v>45</v>
      </c>
      <c r="BR51" s="214"/>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197"/>
    </row>
    <row r="52" spans="1:131" s="198" customFormat="1" ht="26.25" hidden="1" customHeight="1" x14ac:dyDescent="0.15">
      <c r="A52" s="212">
        <v>25</v>
      </c>
      <c r="B52" s="1062"/>
      <c r="C52" s="1063"/>
      <c r="D52" s="1063"/>
      <c r="E52" s="1063"/>
      <c r="F52" s="1063"/>
      <c r="G52" s="1063"/>
      <c r="H52" s="1063"/>
      <c r="I52" s="1063"/>
      <c r="J52" s="1063"/>
      <c r="K52" s="1063"/>
      <c r="L52" s="1063"/>
      <c r="M52" s="1063"/>
      <c r="N52" s="1063"/>
      <c r="O52" s="1063"/>
      <c r="P52" s="1064"/>
      <c r="Q52" s="1065"/>
      <c r="R52" s="1066"/>
      <c r="S52" s="1066"/>
      <c r="T52" s="1066"/>
      <c r="U52" s="1066"/>
      <c r="V52" s="1066"/>
      <c r="W52" s="1066"/>
      <c r="X52" s="1066"/>
      <c r="Y52" s="1066"/>
      <c r="Z52" s="1066"/>
      <c r="AA52" s="1066"/>
      <c r="AB52" s="1066"/>
      <c r="AC52" s="1066"/>
      <c r="AD52" s="1066"/>
      <c r="AE52" s="1067"/>
      <c r="AF52" s="1068"/>
      <c r="AG52" s="1069"/>
      <c r="AH52" s="1069"/>
      <c r="AI52" s="1069"/>
      <c r="AJ52" s="1070"/>
      <c r="AK52" s="1071"/>
      <c r="AL52" s="1066"/>
      <c r="AM52" s="1066"/>
      <c r="AN52" s="1066"/>
      <c r="AO52" s="1066"/>
      <c r="AP52" s="1066"/>
      <c r="AQ52" s="1066"/>
      <c r="AR52" s="1066"/>
      <c r="AS52" s="1066"/>
      <c r="AT52" s="1066"/>
      <c r="AU52" s="1066"/>
      <c r="AV52" s="1066"/>
      <c r="AW52" s="1066"/>
      <c r="AX52" s="1066"/>
      <c r="AY52" s="1066"/>
      <c r="AZ52" s="1072"/>
      <c r="BA52" s="1072"/>
      <c r="BB52" s="1072"/>
      <c r="BC52" s="1072"/>
      <c r="BD52" s="1072"/>
      <c r="BE52" s="1057"/>
      <c r="BF52" s="1057"/>
      <c r="BG52" s="1057"/>
      <c r="BH52" s="1057"/>
      <c r="BI52" s="1058"/>
      <c r="BJ52" s="346"/>
      <c r="BK52" s="346"/>
      <c r="BL52" s="346"/>
      <c r="BM52" s="346"/>
      <c r="BN52" s="346"/>
      <c r="BO52" s="216"/>
      <c r="BP52" s="216"/>
      <c r="BQ52" s="213">
        <v>46</v>
      </c>
      <c r="BR52" s="214"/>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197"/>
    </row>
    <row r="53" spans="1:131" s="198" customFormat="1" ht="26.25" hidden="1" customHeight="1" x14ac:dyDescent="0.15">
      <c r="A53" s="212">
        <v>26</v>
      </c>
      <c r="B53" s="1062"/>
      <c r="C53" s="1063"/>
      <c r="D53" s="1063"/>
      <c r="E53" s="1063"/>
      <c r="F53" s="1063"/>
      <c r="G53" s="1063"/>
      <c r="H53" s="1063"/>
      <c r="I53" s="1063"/>
      <c r="J53" s="1063"/>
      <c r="K53" s="1063"/>
      <c r="L53" s="1063"/>
      <c r="M53" s="1063"/>
      <c r="N53" s="1063"/>
      <c r="O53" s="1063"/>
      <c r="P53" s="1064"/>
      <c r="Q53" s="1065"/>
      <c r="R53" s="1066"/>
      <c r="S53" s="1066"/>
      <c r="T53" s="1066"/>
      <c r="U53" s="1066"/>
      <c r="V53" s="1066"/>
      <c r="W53" s="1066"/>
      <c r="X53" s="1066"/>
      <c r="Y53" s="1066"/>
      <c r="Z53" s="1066"/>
      <c r="AA53" s="1066"/>
      <c r="AB53" s="1066"/>
      <c r="AC53" s="1066"/>
      <c r="AD53" s="1066"/>
      <c r="AE53" s="1067"/>
      <c r="AF53" s="1068"/>
      <c r="AG53" s="1069"/>
      <c r="AH53" s="1069"/>
      <c r="AI53" s="1069"/>
      <c r="AJ53" s="1070"/>
      <c r="AK53" s="1071"/>
      <c r="AL53" s="1066"/>
      <c r="AM53" s="1066"/>
      <c r="AN53" s="1066"/>
      <c r="AO53" s="1066"/>
      <c r="AP53" s="1066"/>
      <c r="AQ53" s="1066"/>
      <c r="AR53" s="1066"/>
      <c r="AS53" s="1066"/>
      <c r="AT53" s="1066"/>
      <c r="AU53" s="1066"/>
      <c r="AV53" s="1066"/>
      <c r="AW53" s="1066"/>
      <c r="AX53" s="1066"/>
      <c r="AY53" s="1066"/>
      <c r="AZ53" s="1072"/>
      <c r="BA53" s="1072"/>
      <c r="BB53" s="1072"/>
      <c r="BC53" s="1072"/>
      <c r="BD53" s="1072"/>
      <c r="BE53" s="1057"/>
      <c r="BF53" s="1057"/>
      <c r="BG53" s="1057"/>
      <c r="BH53" s="1057"/>
      <c r="BI53" s="1058"/>
      <c r="BJ53" s="346"/>
      <c r="BK53" s="346"/>
      <c r="BL53" s="346"/>
      <c r="BM53" s="346"/>
      <c r="BN53" s="346"/>
      <c r="BO53" s="216"/>
      <c r="BP53" s="216"/>
      <c r="BQ53" s="213">
        <v>47</v>
      </c>
      <c r="BR53" s="214"/>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197"/>
    </row>
    <row r="54" spans="1:131" s="198" customFormat="1" ht="26.25" hidden="1" customHeight="1" x14ac:dyDescent="0.15">
      <c r="A54" s="212">
        <v>27</v>
      </c>
      <c r="B54" s="1062"/>
      <c r="C54" s="1063"/>
      <c r="D54" s="1063"/>
      <c r="E54" s="1063"/>
      <c r="F54" s="1063"/>
      <c r="G54" s="1063"/>
      <c r="H54" s="1063"/>
      <c r="I54" s="1063"/>
      <c r="J54" s="1063"/>
      <c r="K54" s="1063"/>
      <c r="L54" s="1063"/>
      <c r="M54" s="1063"/>
      <c r="N54" s="1063"/>
      <c r="O54" s="1063"/>
      <c r="P54" s="1064"/>
      <c r="Q54" s="1065"/>
      <c r="R54" s="1066"/>
      <c r="S54" s="1066"/>
      <c r="T54" s="1066"/>
      <c r="U54" s="1066"/>
      <c r="V54" s="1066"/>
      <c r="W54" s="1066"/>
      <c r="X54" s="1066"/>
      <c r="Y54" s="1066"/>
      <c r="Z54" s="1066"/>
      <c r="AA54" s="1066"/>
      <c r="AB54" s="1066"/>
      <c r="AC54" s="1066"/>
      <c r="AD54" s="1066"/>
      <c r="AE54" s="1067"/>
      <c r="AF54" s="1068"/>
      <c r="AG54" s="1069"/>
      <c r="AH54" s="1069"/>
      <c r="AI54" s="1069"/>
      <c r="AJ54" s="1070"/>
      <c r="AK54" s="1071"/>
      <c r="AL54" s="1066"/>
      <c r="AM54" s="1066"/>
      <c r="AN54" s="1066"/>
      <c r="AO54" s="1066"/>
      <c r="AP54" s="1066"/>
      <c r="AQ54" s="1066"/>
      <c r="AR54" s="1066"/>
      <c r="AS54" s="1066"/>
      <c r="AT54" s="1066"/>
      <c r="AU54" s="1066"/>
      <c r="AV54" s="1066"/>
      <c r="AW54" s="1066"/>
      <c r="AX54" s="1066"/>
      <c r="AY54" s="1066"/>
      <c r="AZ54" s="1072"/>
      <c r="BA54" s="1072"/>
      <c r="BB54" s="1072"/>
      <c r="BC54" s="1072"/>
      <c r="BD54" s="1072"/>
      <c r="BE54" s="1057"/>
      <c r="BF54" s="1057"/>
      <c r="BG54" s="1057"/>
      <c r="BH54" s="1057"/>
      <c r="BI54" s="1058"/>
      <c r="BJ54" s="346"/>
      <c r="BK54" s="346"/>
      <c r="BL54" s="346"/>
      <c r="BM54" s="346"/>
      <c r="BN54" s="346"/>
      <c r="BO54" s="216"/>
      <c r="BP54" s="216"/>
      <c r="BQ54" s="213">
        <v>48</v>
      </c>
      <c r="BR54" s="214"/>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197"/>
    </row>
    <row r="55" spans="1:131" s="198" customFormat="1" ht="26.25" hidden="1" customHeight="1" x14ac:dyDescent="0.15">
      <c r="A55" s="212">
        <v>28</v>
      </c>
      <c r="B55" s="1062"/>
      <c r="C55" s="1063"/>
      <c r="D55" s="1063"/>
      <c r="E55" s="1063"/>
      <c r="F55" s="1063"/>
      <c r="G55" s="1063"/>
      <c r="H55" s="1063"/>
      <c r="I55" s="1063"/>
      <c r="J55" s="1063"/>
      <c r="K55" s="1063"/>
      <c r="L55" s="1063"/>
      <c r="M55" s="1063"/>
      <c r="N55" s="1063"/>
      <c r="O55" s="1063"/>
      <c r="P55" s="1064"/>
      <c r="Q55" s="1065"/>
      <c r="R55" s="1066"/>
      <c r="S55" s="1066"/>
      <c r="T55" s="1066"/>
      <c r="U55" s="1066"/>
      <c r="V55" s="1066"/>
      <c r="W55" s="1066"/>
      <c r="X55" s="1066"/>
      <c r="Y55" s="1066"/>
      <c r="Z55" s="1066"/>
      <c r="AA55" s="1066"/>
      <c r="AB55" s="1066"/>
      <c r="AC55" s="1066"/>
      <c r="AD55" s="1066"/>
      <c r="AE55" s="1067"/>
      <c r="AF55" s="1068"/>
      <c r="AG55" s="1069"/>
      <c r="AH55" s="1069"/>
      <c r="AI55" s="1069"/>
      <c r="AJ55" s="1070"/>
      <c r="AK55" s="1071"/>
      <c r="AL55" s="1066"/>
      <c r="AM55" s="1066"/>
      <c r="AN55" s="1066"/>
      <c r="AO55" s="1066"/>
      <c r="AP55" s="1066"/>
      <c r="AQ55" s="1066"/>
      <c r="AR55" s="1066"/>
      <c r="AS55" s="1066"/>
      <c r="AT55" s="1066"/>
      <c r="AU55" s="1066"/>
      <c r="AV55" s="1066"/>
      <c r="AW55" s="1066"/>
      <c r="AX55" s="1066"/>
      <c r="AY55" s="1066"/>
      <c r="AZ55" s="1072"/>
      <c r="BA55" s="1072"/>
      <c r="BB55" s="1072"/>
      <c r="BC55" s="1072"/>
      <c r="BD55" s="1072"/>
      <c r="BE55" s="1057"/>
      <c r="BF55" s="1057"/>
      <c r="BG55" s="1057"/>
      <c r="BH55" s="1057"/>
      <c r="BI55" s="1058"/>
      <c r="BJ55" s="346"/>
      <c r="BK55" s="346"/>
      <c r="BL55" s="346"/>
      <c r="BM55" s="346"/>
      <c r="BN55" s="346"/>
      <c r="BO55" s="216"/>
      <c r="BP55" s="216"/>
      <c r="BQ55" s="213">
        <v>49</v>
      </c>
      <c r="BR55" s="214"/>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197"/>
    </row>
    <row r="56" spans="1:131" s="198" customFormat="1" ht="26.25" hidden="1" customHeight="1" x14ac:dyDescent="0.15">
      <c r="A56" s="212">
        <v>29</v>
      </c>
      <c r="B56" s="1062"/>
      <c r="C56" s="1063"/>
      <c r="D56" s="1063"/>
      <c r="E56" s="1063"/>
      <c r="F56" s="1063"/>
      <c r="G56" s="1063"/>
      <c r="H56" s="1063"/>
      <c r="I56" s="1063"/>
      <c r="J56" s="1063"/>
      <c r="K56" s="1063"/>
      <c r="L56" s="1063"/>
      <c r="M56" s="1063"/>
      <c r="N56" s="1063"/>
      <c r="O56" s="1063"/>
      <c r="P56" s="1064"/>
      <c r="Q56" s="1065"/>
      <c r="R56" s="1066"/>
      <c r="S56" s="1066"/>
      <c r="T56" s="1066"/>
      <c r="U56" s="1066"/>
      <c r="V56" s="1066"/>
      <c r="W56" s="1066"/>
      <c r="X56" s="1066"/>
      <c r="Y56" s="1066"/>
      <c r="Z56" s="1066"/>
      <c r="AA56" s="1066"/>
      <c r="AB56" s="1066"/>
      <c r="AC56" s="1066"/>
      <c r="AD56" s="1066"/>
      <c r="AE56" s="1067"/>
      <c r="AF56" s="1068"/>
      <c r="AG56" s="1069"/>
      <c r="AH56" s="1069"/>
      <c r="AI56" s="1069"/>
      <c r="AJ56" s="1070"/>
      <c r="AK56" s="1071"/>
      <c r="AL56" s="1066"/>
      <c r="AM56" s="1066"/>
      <c r="AN56" s="1066"/>
      <c r="AO56" s="1066"/>
      <c r="AP56" s="1066"/>
      <c r="AQ56" s="1066"/>
      <c r="AR56" s="1066"/>
      <c r="AS56" s="1066"/>
      <c r="AT56" s="1066"/>
      <c r="AU56" s="1066"/>
      <c r="AV56" s="1066"/>
      <c r="AW56" s="1066"/>
      <c r="AX56" s="1066"/>
      <c r="AY56" s="1066"/>
      <c r="AZ56" s="1072"/>
      <c r="BA56" s="1072"/>
      <c r="BB56" s="1072"/>
      <c r="BC56" s="1072"/>
      <c r="BD56" s="1072"/>
      <c r="BE56" s="1057"/>
      <c r="BF56" s="1057"/>
      <c r="BG56" s="1057"/>
      <c r="BH56" s="1057"/>
      <c r="BI56" s="1058"/>
      <c r="BJ56" s="346"/>
      <c r="BK56" s="346"/>
      <c r="BL56" s="346"/>
      <c r="BM56" s="346"/>
      <c r="BN56" s="346"/>
      <c r="BO56" s="216"/>
      <c r="BP56" s="216"/>
      <c r="BQ56" s="213">
        <v>50</v>
      </c>
      <c r="BR56" s="214"/>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197"/>
    </row>
    <row r="57" spans="1:131" s="198" customFormat="1" ht="26.25" hidden="1" customHeight="1" x14ac:dyDescent="0.15">
      <c r="A57" s="212">
        <v>30</v>
      </c>
      <c r="B57" s="1062"/>
      <c r="C57" s="1063"/>
      <c r="D57" s="1063"/>
      <c r="E57" s="1063"/>
      <c r="F57" s="1063"/>
      <c r="G57" s="1063"/>
      <c r="H57" s="1063"/>
      <c r="I57" s="1063"/>
      <c r="J57" s="1063"/>
      <c r="K57" s="1063"/>
      <c r="L57" s="1063"/>
      <c r="M57" s="1063"/>
      <c r="N57" s="1063"/>
      <c r="O57" s="1063"/>
      <c r="P57" s="1064"/>
      <c r="Q57" s="1065"/>
      <c r="R57" s="1066"/>
      <c r="S57" s="1066"/>
      <c r="T57" s="1066"/>
      <c r="U57" s="1066"/>
      <c r="V57" s="1066"/>
      <c r="W57" s="1066"/>
      <c r="X57" s="1066"/>
      <c r="Y57" s="1066"/>
      <c r="Z57" s="1066"/>
      <c r="AA57" s="1066"/>
      <c r="AB57" s="1066"/>
      <c r="AC57" s="1066"/>
      <c r="AD57" s="1066"/>
      <c r="AE57" s="1067"/>
      <c r="AF57" s="1068"/>
      <c r="AG57" s="1069"/>
      <c r="AH57" s="1069"/>
      <c r="AI57" s="1069"/>
      <c r="AJ57" s="1070"/>
      <c r="AK57" s="1071"/>
      <c r="AL57" s="1066"/>
      <c r="AM57" s="1066"/>
      <c r="AN57" s="1066"/>
      <c r="AO57" s="1066"/>
      <c r="AP57" s="1066"/>
      <c r="AQ57" s="1066"/>
      <c r="AR57" s="1066"/>
      <c r="AS57" s="1066"/>
      <c r="AT57" s="1066"/>
      <c r="AU57" s="1066"/>
      <c r="AV57" s="1066"/>
      <c r="AW57" s="1066"/>
      <c r="AX57" s="1066"/>
      <c r="AY57" s="1066"/>
      <c r="AZ57" s="1072"/>
      <c r="BA57" s="1072"/>
      <c r="BB57" s="1072"/>
      <c r="BC57" s="1072"/>
      <c r="BD57" s="1072"/>
      <c r="BE57" s="1057"/>
      <c r="BF57" s="1057"/>
      <c r="BG57" s="1057"/>
      <c r="BH57" s="1057"/>
      <c r="BI57" s="1058"/>
      <c r="BJ57" s="346"/>
      <c r="BK57" s="346"/>
      <c r="BL57" s="346"/>
      <c r="BM57" s="346"/>
      <c r="BN57" s="346"/>
      <c r="BO57" s="216"/>
      <c r="BP57" s="216"/>
      <c r="BQ57" s="213">
        <v>51</v>
      </c>
      <c r="BR57" s="214"/>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197"/>
    </row>
    <row r="58" spans="1:131" s="198" customFormat="1" ht="26.25" hidden="1" customHeight="1" x14ac:dyDescent="0.15">
      <c r="A58" s="212">
        <v>31</v>
      </c>
      <c r="B58" s="1062"/>
      <c r="C58" s="1063"/>
      <c r="D58" s="1063"/>
      <c r="E58" s="1063"/>
      <c r="F58" s="1063"/>
      <c r="G58" s="1063"/>
      <c r="H58" s="1063"/>
      <c r="I58" s="1063"/>
      <c r="J58" s="1063"/>
      <c r="K58" s="1063"/>
      <c r="L58" s="1063"/>
      <c r="M58" s="1063"/>
      <c r="N58" s="1063"/>
      <c r="O58" s="1063"/>
      <c r="P58" s="1064"/>
      <c r="Q58" s="1065"/>
      <c r="R58" s="1066"/>
      <c r="S58" s="1066"/>
      <c r="T58" s="1066"/>
      <c r="U58" s="1066"/>
      <c r="V58" s="1066"/>
      <c r="W58" s="1066"/>
      <c r="X58" s="1066"/>
      <c r="Y58" s="1066"/>
      <c r="Z58" s="1066"/>
      <c r="AA58" s="1066"/>
      <c r="AB58" s="1066"/>
      <c r="AC58" s="1066"/>
      <c r="AD58" s="1066"/>
      <c r="AE58" s="1067"/>
      <c r="AF58" s="1068"/>
      <c r="AG58" s="1069"/>
      <c r="AH58" s="1069"/>
      <c r="AI58" s="1069"/>
      <c r="AJ58" s="1070"/>
      <c r="AK58" s="1071"/>
      <c r="AL58" s="1066"/>
      <c r="AM58" s="1066"/>
      <c r="AN58" s="1066"/>
      <c r="AO58" s="1066"/>
      <c r="AP58" s="1066"/>
      <c r="AQ58" s="1066"/>
      <c r="AR58" s="1066"/>
      <c r="AS58" s="1066"/>
      <c r="AT58" s="1066"/>
      <c r="AU58" s="1066"/>
      <c r="AV58" s="1066"/>
      <c r="AW58" s="1066"/>
      <c r="AX58" s="1066"/>
      <c r="AY58" s="1066"/>
      <c r="AZ58" s="1072"/>
      <c r="BA58" s="1072"/>
      <c r="BB58" s="1072"/>
      <c r="BC58" s="1072"/>
      <c r="BD58" s="1072"/>
      <c r="BE58" s="1057"/>
      <c r="BF58" s="1057"/>
      <c r="BG58" s="1057"/>
      <c r="BH58" s="1057"/>
      <c r="BI58" s="1058"/>
      <c r="BJ58" s="346"/>
      <c r="BK58" s="346"/>
      <c r="BL58" s="346"/>
      <c r="BM58" s="346"/>
      <c r="BN58" s="346"/>
      <c r="BO58" s="216"/>
      <c r="BP58" s="216"/>
      <c r="BQ58" s="213">
        <v>52</v>
      </c>
      <c r="BR58" s="214"/>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197"/>
    </row>
    <row r="59" spans="1:131" s="198" customFormat="1" ht="26.25" hidden="1" customHeight="1" x14ac:dyDescent="0.15">
      <c r="A59" s="212">
        <v>32</v>
      </c>
      <c r="B59" s="1062"/>
      <c r="C59" s="1063"/>
      <c r="D59" s="1063"/>
      <c r="E59" s="1063"/>
      <c r="F59" s="1063"/>
      <c r="G59" s="1063"/>
      <c r="H59" s="1063"/>
      <c r="I59" s="1063"/>
      <c r="J59" s="1063"/>
      <c r="K59" s="1063"/>
      <c r="L59" s="1063"/>
      <c r="M59" s="1063"/>
      <c r="N59" s="1063"/>
      <c r="O59" s="1063"/>
      <c r="P59" s="1064"/>
      <c r="Q59" s="1065"/>
      <c r="R59" s="1066"/>
      <c r="S59" s="1066"/>
      <c r="T59" s="1066"/>
      <c r="U59" s="1066"/>
      <c r="V59" s="1066"/>
      <c r="W59" s="1066"/>
      <c r="X59" s="1066"/>
      <c r="Y59" s="1066"/>
      <c r="Z59" s="1066"/>
      <c r="AA59" s="1066"/>
      <c r="AB59" s="1066"/>
      <c r="AC59" s="1066"/>
      <c r="AD59" s="1066"/>
      <c r="AE59" s="1067"/>
      <c r="AF59" s="1068"/>
      <c r="AG59" s="1069"/>
      <c r="AH59" s="1069"/>
      <c r="AI59" s="1069"/>
      <c r="AJ59" s="1070"/>
      <c r="AK59" s="1071"/>
      <c r="AL59" s="1066"/>
      <c r="AM59" s="1066"/>
      <c r="AN59" s="1066"/>
      <c r="AO59" s="1066"/>
      <c r="AP59" s="1066"/>
      <c r="AQ59" s="1066"/>
      <c r="AR59" s="1066"/>
      <c r="AS59" s="1066"/>
      <c r="AT59" s="1066"/>
      <c r="AU59" s="1066"/>
      <c r="AV59" s="1066"/>
      <c r="AW59" s="1066"/>
      <c r="AX59" s="1066"/>
      <c r="AY59" s="1066"/>
      <c r="AZ59" s="1072"/>
      <c r="BA59" s="1072"/>
      <c r="BB59" s="1072"/>
      <c r="BC59" s="1072"/>
      <c r="BD59" s="1072"/>
      <c r="BE59" s="1057"/>
      <c r="BF59" s="1057"/>
      <c r="BG59" s="1057"/>
      <c r="BH59" s="1057"/>
      <c r="BI59" s="1058"/>
      <c r="BJ59" s="346"/>
      <c r="BK59" s="346"/>
      <c r="BL59" s="346"/>
      <c r="BM59" s="346"/>
      <c r="BN59" s="346"/>
      <c r="BO59" s="216"/>
      <c r="BP59" s="216"/>
      <c r="BQ59" s="213">
        <v>53</v>
      </c>
      <c r="BR59" s="214"/>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197"/>
    </row>
    <row r="60" spans="1:131" s="198" customFormat="1" ht="26.25" hidden="1" customHeight="1" x14ac:dyDescent="0.15">
      <c r="A60" s="212">
        <v>33</v>
      </c>
      <c r="B60" s="1062"/>
      <c r="C60" s="1063"/>
      <c r="D60" s="1063"/>
      <c r="E60" s="1063"/>
      <c r="F60" s="1063"/>
      <c r="G60" s="1063"/>
      <c r="H60" s="1063"/>
      <c r="I60" s="1063"/>
      <c r="J60" s="1063"/>
      <c r="K60" s="1063"/>
      <c r="L60" s="1063"/>
      <c r="M60" s="1063"/>
      <c r="N60" s="1063"/>
      <c r="O60" s="1063"/>
      <c r="P60" s="1064"/>
      <c r="Q60" s="1065"/>
      <c r="R60" s="1066"/>
      <c r="S60" s="1066"/>
      <c r="T60" s="1066"/>
      <c r="U60" s="1066"/>
      <c r="V60" s="1066"/>
      <c r="W60" s="1066"/>
      <c r="X60" s="1066"/>
      <c r="Y60" s="1066"/>
      <c r="Z60" s="1066"/>
      <c r="AA60" s="1066"/>
      <c r="AB60" s="1066"/>
      <c r="AC60" s="1066"/>
      <c r="AD60" s="1066"/>
      <c r="AE60" s="1067"/>
      <c r="AF60" s="1068"/>
      <c r="AG60" s="1069"/>
      <c r="AH60" s="1069"/>
      <c r="AI60" s="1069"/>
      <c r="AJ60" s="1070"/>
      <c r="AK60" s="1071"/>
      <c r="AL60" s="1066"/>
      <c r="AM60" s="1066"/>
      <c r="AN60" s="1066"/>
      <c r="AO60" s="1066"/>
      <c r="AP60" s="1066"/>
      <c r="AQ60" s="1066"/>
      <c r="AR60" s="1066"/>
      <c r="AS60" s="1066"/>
      <c r="AT60" s="1066"/>
      <c r="AU60" s="1066"/>
      <c r="AV60" s="1066"/>
      <c r="AW60" s="1066"/>
      <c r="AX60" s="1066"/>
      <c r="AY60" s="1066"/>
      <c r="AZ60" s="1072"/>
      <c r="BA60" s="1072"/>
      <c r="BB60" s="1072"/>
      <c r="BC60" s="1072"/>
      <c r="BD60" s="1072"/>
      <c r="BE60" s="1057"/>
      <c r="BF60" s="1057"/>
      <c r="BG60" s="1057"/>
      <c r="BH60" s="1057"/>
      <c r="BI60" s="1058"/>
      <c r="BJ60" s="346"/>
      <c r="BK60" s="346"/>
      <c r="BL60" s="346"/>
      <c r="BM60" s="346"/>
      <c r="BN60" s="346"/>
      <c r="BO60" s="216"/>
      <c r="BP60" s="216"/>
      <c r="BQ60" s="213">
        <v>54</v>
      </c>
      <c r="BR60" s="214"/>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197"/>
    </row>
    <row r="61" spans="1:131" s="198" customFormat="1" ht="26.25" hidden="1" customHeight="1" x14ac:dyDescent="0.15">
      <c r="A61" s="212">
        <v>34</v>
      </c>
      <c r="B61" s="1062"/>
      <c r="C61" s="1063"/>
      <c r="D61" s="1063"/>
      <c r="E61" s="1063"/>
      <c r="F61" s="1063"/>
      <c r="G61" s="1063"/>
      <c r="H61" s="1063"/>
      <c r="I61" s="1063"/>
      <c r="J61" s="1063"/>
      <c r="K61" s="1063"/>
      <c r="L61" s="1063"/>
      <c r="M61" s="1063"/>
      <c r="N61" s="1063"/>
      <c r="O61" s="1063"/>
      <c r="P61" s="1064"/>
      <c r="Q61" s="1065"/>
      <c r="R61" s="1066"/>
      <c r="S61" s="1066"/>
      <c r="T61" s="1066"/>
      <c r="U61" s="1066"/>
      <c r="V61" s="1066"/>
      <c r="W61" s="1066"/>
      <c r="X61" s="1066"/>
      <c r="Y61" s="1066"/>
      <c r="Z61" s="1066"/>
      <c r="AA61" s="1066"/>
      <c r="AB61" s="1066"/>
      <c r="AC61" s="1066"/>
      <c r="AD61" s="1066"/>
      <c r="AE61" s="1067"/>
      <c r="AF61" s="1068"/>
      <c r="AG61" s="1069"/>
      <c r="AH61" s="1069"/>
      <c r="AI61" s="1069"/>
      <c r="AJ61" s="1070"/>
      <c r="AK61" s="1071"/>
      <c r="AL61" s="1066"/>
      <c r="AM61" s="1066"/>
      <c r="AN61" s="1066"/>
      <c r="AO61" s="1066"/>
      <c r="AP61" s="1066"/>
      <c r="AQ61" s="1066"/>
      <c r="AR61" s="1066"/>
      <c r="AS61" s="1066"/>
      <c r="AT61" s="1066"/>
      <c r="AU61" s="1066"/>
      <c r="AV61" s="1066"/>
      <c r="AW61" s="1066"/>
      <c r="AX61" s="1066"/>
      <c r="AY61" s="1066"/>
      <c r="AZ61" s="1072"/>
      <c r="BA61" s="1072"/>
      <c r="BB61" s="1072"/>
      <c r="BC61" s="1072"/>
      <c r="BD61" s="1072"/>
      <c r="BE61" s="1057"/>
      <c r="BF61" s="1057"/>
      <c r="BG61" s="1057"/>
      <c r="BH61" s="1057"/>
      <c r="BI61" s="1058"/>
      <c r="BJ61" s="346"/>
      <c r="BK61" s="346"/>
      <c r="BL61" s="346"/>
      <c r="BM61" s="346"/>
      <c r="BN61" s="346"/>
      <c r="BO61" s="216"/>
      <c r="BP61" s="216"/>
      <c r="BQ61" s="213">
        <v>55</v>
      </c>
      <c r="BR61" s="214"/>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197"/>
    </row>
    <row r="62" spans="1:131" s="198" customFormat="1" ht="26.25" customHeight="1" x14ac:dyDescent="0.15">
      <c r="A62" s="212">
        <v>35</v>
      </c>
      <c r="B62" s="1062"/>
      <c r="C62" s="1063"/>
      <c r="D62" s="1063"/>
      <c r="E62" s="1063"/>
      <c r="F62" s="1063"/>
      <c r="G62" s="1063"/>
      <c r="H62" s="1063"/>
      <c r="I62" s="1063"/>
      <c r="J62" s="1063"/>
      <c r="K62" s="1063"/>
      <c r="L62" s="1063"/>
      <c r="M62" s="1063"/>
      <c r="N62" s="1063"/>
      <c r="O62" s="1063"/>
      <c r="P62" s="1064"/>
      <c r="Q62" s="1065"/>
      <c r="R62" s="1066"/>
      <c r="S62" s="1066"/>
      <c r="T62" s="1066"/>
      <c r="U62" s="1066"/>
      <c r="V62" s="1066"/>
      <c r="W62" s="1066"/>
      <c r="X62" s="1066"/>
      <c r="Y62" s="1066"/>
      <c r="Z62" s="1066"/>
      <c r="AA62" s="1066"/>
      <c r="AB62" s="1066"/>
      <c r="AC62" s="1066"/>
      <c r="AD62" s="1066"/>
      <c r="AE62" s="1067"/>
      <c r="AF62" s="1068"/>
      <c r="AG62" s="1069"/>
      <c r="AH62" s="1069"/>
      <c r="AI62" s="1069"/>
      <c r="AJ62" s="1070"/>
      <c r="AK62" s="1071"/>
      <c r="AL62" s="1066"/>
      <c r="AM62" s="1066"/>
      <c r="AN62" s="1066"/>
      <c r="AO62" s="1066"/>
      <c r="AP62" s="1066"/>
      <c r="AQ62" s="1066"/>
      <c r="AR62" s="1066"/>
      <c r="AS62" s="1066"/>
      <c r="AT62" s="1066"/>
      <c r="AU62" s="1066"/>
      <c r="AV62" s="1066"/>
      <c r="AW62" s="1066"/>
      <c r="AX62" s="1066"/>
      <c r="AY62" s="1066"/>
      <c r="AZ62" s="1072"/>
      <c r="BA62" s="1072"/>
      <c r="BB62" s="1072"/>
      <c r="BC62" s="1072"/>
      <c r="BD62" s="1072"/>
      <c r="BE62" s="1057"/>
      <c r="BF62" s="1057"/>
      <c r="BG62" s="1057"/>
      <c r="BH62" s="1057"/>
      <c r="BI62" s="1058"/>
      <c r="BJ62" s="1059" t="s">
        <v>389</v>
      </c>
      <c r="BK62" s="1060"/>
      <c r="BL62" s="1060"/>
      <c r="BM62" s="1060"/>
      <c r="BN62" s="1061"/>
      <c r="BO62" s="216"/>
      <c r="BP62" s="216"/>
      <c r="BQ62" s="213">
        <v>56</v>
      </c>
      <c r="BR62" s="214"/>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197"/>
    </row>
    <row r="63" spans="1:131" s="198" customFormat="1" ht="26.25" customHeight="1" thickBot="1" x14ac:dyDescent="0.2">
      <c r="A63" s="215" t="s">
        <v>367</v>
      </c>
      <c r="B63" s="975" t="s">
        <v>390</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3"/>
      <c r="AF63" s="1054">
        <v>1291</v>
      </c>
      <c r="AG63" s="990"/>
      <c r="AH63" s="990"/>
      <c r="AI63" s="990"/>
      <c r="AJ63" s="1055"/>
      <c r="AK63" s="1056"/>
      <c r="AL63" s="994"/>
      <c r="AM63" s="994"/>
      <c r="AN63" s="994"/>
      <c r="AO63" s="994"/>
      <c r="AP63" s="990">
        <v>20034</v>
      </c>
      <c r="AQ63" s="990"/>
      <c r="AR63" s="990"/>
      <c r="AS63" s="990"/>
      <c r="AT63" s="990"/>
      <c r="AU63" s="990">
        <v>11483</v>
      </c>
      <c r="AV63" s="990"/>
      <c r="AW63" s="990"/>
      <c r="AX63" s="990"/>
      <c r="AY63" s="990"/>
      <c r="AZ63" s="1050"/>
      <c r="BA63" s="1050"/>
      <c r="BB63" s="1050"/>
      <c r="BC63" s="1050"/>
      <c r="BD63" s="1050"/>
      <c r="BE63" s="991"/>
      <c r="BF63" s="991"/>
      <c r="BG63" s="991"/>
      <c r="BH63" s="991"/>
      <c r="BI63" s="992"/>
      <c r="BJ63" s="1051" t="s">
        <v>111</v>
      </c>
      <c r="BK63" s="982"/>
      <c r="BL63" s="982"/>
      <c r="BM63" s="982"/>
      <c r="BN63" s="1052"/>
      <c r="BO63" s="216"/>
      <c r="BP63" s="216"/>
      <c r="BQ63" s="213">
        <v>57</v>
      </c>
      <c r="BR63" s="214"/>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197"/>
    </row>
    <row r="65" spans="1:131" s="198" customFormat="1" ht="26.25" customHeight="1" thickBot="1" x14ac:dyDescent="0.2">
      <c r="A65" s="346" t="s">
        <v>391</v>
      </c>
      <c r="B65" s="346"/>
      <c r="C65" s="346"/>
      <c r="D65" s="346"/>
      <c r="E65" s="346"/>
      <c r="F65" s="346"/>
      <c r="G65" s="346"/>
      <c r="H65" s="346"/>
      <c r="I65" s="346"/>
      <c r="J65" s="346"/>
      <c r="K65" s="346"/>
      <c r="L65" s="346"/>
      <c r="M65" s="346"/>
      <c r="N65" s="346"/>
      <c r="O65" s="346"/>
      <c r="P65" s="346"/>
      <c r="Q65" s="346"/>
      <c r="R65" s="346"/>
      <c r="S65" s="346"/>
      <c r="T65" s="346"/>
      <c r="U65" s="346"/>
      <c r="V65" s="346"/>
      <c r="W65" s="346"/>
      <c r="X65" s="346"/>
      <c r="Y65" s="346"/>
      <c r="Z65" s="346"/>
      <c r="AA65" s="346"/>
      <c r="AB65" s="346"/>
      <c r="AC65" s="346"/>
      <c r="AD65" s="346"/>
      <c r="AE65" s="346"/>
      <c r="AF65" s="346"/>
      <c r="AG65" s="346"/>
      <c r="AH65" s="346"/>
      <c r="AI65" s="346"/>
      <c r="AJ65" s="346"/>
      <c r="AK65" s="346"/>
      <c r="AL65" s="346"/>
      <c r="AM65" s="346"/>
      <c r="AN65" s="346"/>
      <c r="AO65" s="346"/>
      <c r="AP65" s="346"/>
      <c r="AQ65" s="346"/>
      <c r="AR65" s="346"/>
      <c r="AS65" s="346"/>
      <c r="AT65" s="346"/>
      <c r="AU65" s="346"/>
      <c r="AV65" s="346"/>
      <c r="AW65" s="346"/>
      <c r="AX65" s="346"/>
      <c r="AY65" s="346"/>
      <c r="AZ65" s="346"/>
      <c r="BA65" s="346"/>
      <c r="BB65" s="346"/>
      <c r="BC65" s="346"/>
      <c r="BD65" s="346"/>
      <c r="BE65" s="216"/>
      <c r="BF65" s="216"/>
      <c r="BG65" s="216"/>
      <c r="BH65" s="216"/>
      <c r="BI65" s="216"/>
      <c r="BJ65" s="216"/>
      <c r="BK65" s="216"/>
      <c r="BL65" s="216"/>
      <c r="BM65" s="216"/>
      <c r="BN65" s="216"/>
      <c r="BO65" s="216"/>
      <c r="BP65" s="216"/>
      <c r="BQ65" s="213">
        <v>59</v>
      </c>
      <c r="BR65" s="214"/>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197"/>
    </row>
    <row r="66" spans="1:131" s="198" customFormat="1" ht="26.25" customHeight="1" x14ac:dyDescent="0.15">
      <c r="A66" s="1026" t="s">
        <v>392</v>
      </c>
      <c r="B66" s="1027"/>
      <c r="C66" s="1027"/>
      <c r="D66" s="1027"/>
      <c r="E66" s="1027"/>
      <c r="F66" s="1027"/>
      <c r="G66" s="1027"/>
      <c r="H66" s="1027"/>
      <c r="I66" s="1027"/>
      <c r="J66" s="1027"/>
      <c r="K66" s="1027"/>
      <c r="L66" s="1027"/>
      <c r="M66" s="1027"/>
      <c r="N66" s="1027"/>
      <c r="O66" s="1027"/>
      <c r="P66" s="1028"/>
      <c r="Q66" s="1032" t="s">
        <v>371</v>
      </c>
      <c r="R66" s="1033"/>
      <c r="S66" s="1033"/>
      <c r="T66" s="1033"/>
      <c r="U66" s="1034"/>
      <c r="V66" s="1032" t="s">
        <v>372</v>
      </c>
      <c r="W66" s="1033"/>
      <c r="X66" s="1033"/>
      <c r="Y66" s="1033"/>
      <c r="Z66" s="1034"/>
      <c r="AA66" s="1032" t="s">
        <v>373</v>
      </c>
      <c r="AB66" s="1033"/>
      <c r="AC66" s="1033"/>
      <c r="AD66" s="1033"/>
      <c r="AE66" s="1034"/>
      <c r="AF66" s="1038" t="s">
        <v>374</v>
      </c>
      <c r="AG66" s="1039"/>
      <c r="AH66" s="1039"/>
      <c r="AI66" s="1039"/>
      <c r="AJ66" s="1040"/>
      <c r="AK66" s="1032" t="s">
        <v>375</v>
      </c>
      <c r="AL66" s="1027"/>
      <c r="AM66" s="1027"/>
      <c r="AN66" s="1027"/>
      <c r="AO66" s="1028"/>
      <c r="AP66" s="1032" t="s">
        <v>376</v>
      </c>
      <c r="AQ66" s="1033"/>
      <c r="AR66" s="1033"/>
      <c r="AS66" s="1033"/>
      <c r="AT66" s="1034"/>
      <c r="AU66" s="1032" t="s">
        <v>393</v>
      </c>
      <c r="AV66" s="1033"/>
      <c r="AW66" s="1033"/>
      <c r="AX66" s="1033"/>
      <c r="AY66" s="1034"/>
      <c r="AZ66" s="1032" t="s">
        <v>355</v>
      </c>
      <c r="BA66" s="1033"/>
      <c r="BB66" s="1033"/>
      <c r="BC66" s="1033"/>
      <c r="BD66" s="1048"/>
      <c r="BE66" s="216"/>
      <c r="BF66" s="216"/>
      <c r="BG66" s="216"/>
      <c r="BH66" s="216"/>
      <c r="BI66" s="216"/>
      <c r="BJ66" s="216"/>
      <c r="BK66" s="216"/>
      <c r="BL66" s="216"/>
      <c r="BM66" s="216"/>
      <c r="BN66" s="216"/>
      <c r="BO66" s="216"/>
      <c r="BP66" s="216"/>
      <c r="BQ66" s="213">
        <v>60</v>
      </c>
      <c r="BR66" s="218"/>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197"/>
    </row>
    <row r="67" spans="1:131" s="198" customFormat="1" ht="26.25" customHeight="1" thickBot="1" x14ac:dyDescent="0.2">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16"/>
      <c r="BF67" s="216"/>
      <c r="BG67" s="216"/>
      <c r="BH67" s="216"/>
      <c r="BI67" s="216"/>
      <c r="BJ67" s="216"/>
      <c r="BK67" s="216"/>
      <c r="BL67" s="216"/>
      <c r="BM67" s="216"/>
      <c r="BN67" s="216"/>
      <c r="BO67" s="216"/>
      <c r="BP67" s="216"/>
      <c r="BQ67" s="213">
        <v>61</v>
      </c>
      <c r="BR67" s="218"/>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197"/>
    </row>
    <row r="68" spans="1:131" s="198" customFormat="1" ht="26.25" customHeight="1" thickTop="1" x14ac:dyDescent="0.15">
      <c r="A68" s="209">
        <v>1</v>
      </c>
      <c r="B68" s="1016" t="s">
        <v>537</v>
      </c>
      <c r="C68" s="1017"/>
      <c r="D68" s="1017"/>
      <c r="E68" s="1017"/>
      <c r="F68" s="1017"/>
      <c r="G68" s="1017"/>
      <c r="H68" s="1017"/>
      <c r="I68" s="1017"/>
      <c r="J68" s="1017"/>
      <c r="K68" s="1017"/>
      <c r="L68" s="1017"/>
      <c r="M68" s="1017"/>
      <c r="N68" s="1017"/>
      <c r="O68" s="1017"/>
      <c r="P68" s="1018"/>
      <c r="Q68" s="1019">
        <v>918</v>
      </c>
      <c r="R68" s="1013"/>
      <c r="S68" s="1013"/>
      <c r="T68" s="1013"/>
      <c r="U68" s="1013"/>
      <c r="V68" s="1013">
        <v>773</v>
      </c>
      <c r="W68" s="1013"/>
      <c r="X68" s="1013"/>
      <c r="Y68" s="1013"/>
      <c r="Z68" s="1013"/>
      <c r="AA68" s="1013">
        <v>145</v>
      </c>
      <c r="AB68" s="1013"/>
      <c r="AC68" s="1013"/>
      <c r="AD68" s="1013"/>
      <c r="AE68" s="1013"/>
      <c r="AF68" s="1013">
        <v>145</v>
      </c>
      <c r="AG68" s="1013"/>
      <c r="AH68" s="1013"/>
      <c r="AI68" s="1013"/>
      <c r="AJ68" s="1013"/>
      <c r="AK68" s="1013" t="s">
        <v>545</v>
      </c>
      <c r="AL68" s="1013"/>
      <c r="AM68" s="1013"/>
      <c r="AN68" s="1013"/>
      <c r="AO68" s="1013"/>
      <c r="AP68" s="1013">
        <v>227</v>
      </c>
      <c r="AQ68" s="1013"/>
      <c r="AR68" s="1013"/>
      <c r="AS68" s="1013"/>
      <c r="AT68" s="1013"/>
      <c r="AU68" s="1013">
        <v>77</v>
      </c>
      <c r="AV68" s="1013"/>
      <c r="AW68" s="1013"/>
      <c r="AX68" s="1013"/>
      <c r="AY68" s="1013"/>
      <c r="AZ68" s="1014"/>
      <c r="BA68" s="1014"/>
      <c r="BB68" s="1014"/>
      <c r="BC68" s="1014"/>
      <c r="BD68" s="1015"/>
      <c r="BE68" s="216"/>
      <c r="BF68" s="216"/>
      <c r="BG68" s="216"/>
      <c r="BH68" s="216"/>
      <c r="BI68" s="216"/>
      <c r="BJ68" s="216"/>
      <c r="BK68" s="216"/>
      <c r="BL68" s="216"/>
      <c r="BM68" s="216"/>
      <c r="BN68" s="216"/>
      <c r="BO68" s="216"/>
      <c r="BP68" s="216"/>
      <c r="BQ68" s="213">
        <v>62</v>
      </c>
      <c r="BR68" s="218"/>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197"/>
    </row>
    <row r="69" spans="1:131" s="198" customFormat="1" ht="26.25" customHeight="1" x14ac:dyDescent="0.15">
      <c r="A69" s="212">
        <v>2</v>
      </c>
      <c r="B69" s="1005" t="s">
        <v>538</v>
      </c>
      <c r="C69" s="1006"/>
      <c r="D69" s="1006"/>
      <c r="E69" s="1006"/>
      <c r="F69" s="1006"/>
      <c r="G69" s="1006"/>
      <c r="H69" s="1006"/>
      <c r="I69" s="1006"/>
      <c r="J69" s="1006"/>
      <c r="K69" s="1006"/>
      <c r="L69" s="1006"/>
      <c r="M69" s="1006"/>
      <c r="N69" s="1006"/>
      <c r="O69" s="1006"/>
      <c r="P69" s="1007"/>
      <c r="Q69" s="1008">
        <v>12246</v>
      </c>
      <c r="R69" s="1002"/>
      <c r="S69" s="1002"/>
      <c r="T69" s="1002"/>
      <c r="U69" s="1002"/>
      <c r="V69" s="1002">
        <v>10158</v>
      </c>
      <c r="W69" s="1002"/>
      <c r="X69" s="1002"/>
      <c r="Y69" s="1002"/>
      <c r="Z69" s="1002"/>
      <c r="AA69" s="1002">
        <v>2088</v>
      </c>
      <c r="AB69" s="1002"/>
      <c r="AC69" s="1002"/>
      <c r="AD69" s="1002"/>
      <c r="AE69" s="1002"/>
      <c r="AF69" s="1002">
        <v>2088</v>
      </c>
      <c r="AG69" s="1002"/>
      <c r="AH69" s="1002"/>
      <c r="AI69" s="1002"/>
      <c r="AJ69" s="1002"/>
      <c r="AK69" s="1002">
        <v>950</v>
      </c>
      <c r="AL69" s="1002"/>
      <c r="AM69" s="1002"/>
      <c r="AN69" s="1002"/>
      <c r="AO69" s="1002"/>
      <c r="AP69" s="1002" t="s">
        <v>545</v>
      </c>
      <c r="AQ69" s="1002"/>
      <c r="AR69" s="1002"/>
      <c r="AS69" s="1002"/>
      <c r="AT69" s="1002"/>
      <c r="AU69" s="1002" t="s">
        <v>545</v>
      </c>
      <c r="AV69" s="1002"/>
      <c r="AW69" s="1002"/>
      <c r="AX69" s="1002"/>
      <c r="AY69" s="1002"/>
      <c r="AZ69" s="1003"/>
      <c r="BA69" s="1003"/>
      <c r="BB69" s="1003"/>
      <c r="BC69" s="1003"/>
      <c r="BD69" s="1004"/>
      <c r="BE69" s="216"/>
      <c r="BF69" s="216"/>
      <c r="BG69" s="216"/>
      <c r="BH69" s="216"/>
      <c r="BI69" s="216"/>
      <c r="BJ69" s="216"/>
      <c r="BK69" s="216"/>
      <c r="BL69" s="216"/>
      <c r="BM69" s="216"/>
      <c r="BN69" s="216"/>
      <c r="BO69" s="216"/>
      <c r="BP69" s="216"/>
      <c r="BQ69" s="213">
        <v>63</v>
      </c>
      <c r="BR69" s="218"/>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197"/>
    </row>
    <row r="70" spans="1:131" s="198" customFormat="1" ht="26.25" customHeight="1" x14ac:dyDescent="0.15">
      <c r="A70" s="212">
        <v>3</v>
      </c>
      <c r="B70" s="1005" t="s">
        <v>539</v>
      </c>
      <c r="C70" s="1006"/>
      <c r="D70" s="1006"/>
      <c r="E70" s="1006"/>
      <c r="F70" s="1006"/>
      <c r="G70" s="1006"/>
      <c r="H70" s="1006"/>
      <c r="I70" s="1006"/>
      <c r="J70" s="1006"/>
      <c r="K70" s="1006"/>
      <c r="L70" s="1006"/>
      <c r="M70" s="1006"/>
      <c r="N70" s="1006"/>
      <c r="O70" s="1006"/>
      <c r="P70" s="1007"/>
      <c r="Q70" s="1008">
        <v>284</v>
      </c>
      <c r="R70" s="1002"/>
      <c r="S70" s="1002"/>
      <c r="T70" s="1002"/>
      <c r="U70" s="1002"/>
      <c r="V70" s="1002">
        <v>249</v>
      </c>
      <c r="W70" s="1002"/>
      <c r="X70" s="1002"/>
      <c r="Y70" s="1002"/>
      <c r="Z70" s="1002"/>
      <c r="AA70" s="1002">
        <v>34</v>
      </c>
      <c r="AB70" s="1002"/>
      <c r="AC70" s="1002"/>
      <c r="AD70" s="1002"/>
      <c r="AE70" s="1002"/>
      <c r="AF70" s="1002">
        <v>34</v>
      </c>
      <c r="AG70" s="1002"/>
      <c r="AH70" s="1002"/>
      <c r="AI70" s="1002"/>
      <c r="AJ70" s="1002"/>
      <c r="AK70" s="1002" t="s">
        <v>545</v>
      </c>
      <c r="AL70" s="1002"/>
      <c r="AM70" s="1002"/>
      <c r="AN70" s="1002"/>
      <c r="AO70" s="1002"/>
      <c r="AP70" s="1002" t="s">
        <v>545</v>
      </c>
      <c r="AQ70" s="1002"/>
      <c r="AR70" s="1002"/>
      <c r="AS70" s="1002"/>
      <c r="AT70" s="1002"/>
      <c r="AU70" s="1002" t="s">
        <v>545</v>
      </c>
      <c r="AV70" s="1002"/>
      <c r="AW70" s="1002"/>
      <c r="AX70" s="1002"/>
      <c r="AY70" s="1002"/>
      <c r="AZ70" s="1003"/>
      <c r="BA70" s="1003"/>
      <c r="BB70" s="1003"/>
      <c r="BC70" s="1003"/>
      <c r="BD70" s="1004"/>
      <c r="BE70" s="216"/>
      <c r="BF70" s="216"/>
      <c r="BG70" s="216"/>
      <c r="BH70" s="216"/>
      <c r="BI70" s="216"/>
      <c r="BJ70" s="216"/>
      <c r="BK70" s="216"/>
      <c r="BL70" s="216"/>
      <c r="BM70" s="216"/>
      <c r="BN70" s="216"/>
      <c r="BO70" s="216"/>
      <c r="BP70" s="216"/>
      <c r="BQ70" s="213">
        <v>64</v>
      </c>
      <c r="BR70" s="218"/>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197"/>
    </row>
    <row r="71" spans="1:131" s="198" customFormat="1" ht="26.25" customHeight="1" x14ac:dyDescent="0.15">
      <c r="A71" s="212">
        <v>4</v>
      </c>
      <c r="B71" s="1005" t="s">
        <v>540</v>
      </c>
      <c r="C71" s="1006"/>
      <c r="D71" s="1006"/>
      <c r="E71" s="1006"/>
      <c r="F71" s="1006"/>
      <c r="G71" s="1006"/>
      <c r="H71" s="1006"/>
      <c r="I71" s="1006"/>
      <c r="J71" s="1006"/>
      <c r="K71" s="1006"/>
      <c r="L71" s="1006"/>
      <c r="M71" s="1006"/>
      <c r="N71" s="1006"/>
      <c r="O71" s="1006"/>
      <c r="P71" s="1007"/>
      <c r="Q71" s="1008">
        <v>286558</v>
      </c>
      <c r="R71" s="1002"/>
      <c r="S71" s="1002"/>
      <c r="T71" s="1002"/>
      <c r="U71" s="1002"/>
      <c r="V71" s="1002">
        <v>273159</v>
      </c>
      <c r="W71" s="1002"/>
      <c r="X71" s="1002"/>
      <c r="Y71" s="1002"/>
      <c r="Z71" s="1002"/>
      <c r="AA71" s="1002">
        <v>13399</v>
      </c>
      <c r="AB71" s="1002"/>
      <c r="AC71" s="1002"/>
      <c r="AD71" s="1002"/>
      <c r="AE71" s="1002"/>
      <c r="AF71" s="1002">
        <v>13399</v>
      </c>
      <c r="AG71" s="1002"/>
      <c r="AH71" s="1002"/>
      <c r="AI71" s="1002"/>
      <c r="AJ71" s="1002"/>
      <c r="AK71" s="1002">
        <v>294</v>
      </c>
      <c r="AL71" s="1002"/>
      <c r="AM71" s="1002"/>
      <c r="AN71" s="1002"/>
      <c r="AO71" s="1002"/>
      <c r="AP71" s="1002" t="s">
        <v>545</v>
      </c>
      <c r="AQ71" s="1002"/>
      <c r="AR71" s="1002"/>
      <c r="AS71" s="1002"/>
      <c r="AT71" s="1002"/>
      <c r="AU71" s="1002" t="s">
        <v>545</v>
      </c>
      <c r="AV71" s="1002"/>
      <c r="AW71" s="1002"/>
      <c r="AX71" s="1002"/>
      <c r="AY71" s="1002"/>
      <c r="AZ71" s="1003"/>
      <c r="BA71" s="1003"/>
      <c r="BB71" s="1003"/>
      <c r="BC71" s="1003"/>
      <c r="BD71" s="1004"/>
      <c r="BE71" s="216"/>
      <c r="BF71" s="216"/>
      <c r="BG71" s="216"/>
      <c r="BH71" s="216"/>
      <c r="BI71" s="216"/>
      <c r="BJ71" s="216"/>
      <c r="BK71" s="216"/>
      <c r="BL71" s="216"/>
      <c r="BM71" s="216"/>
      <c r="BN71" s="216"/>
      <c r="BO71" s="216"/>
      <c r="BP71" s="216"/>
      <c r="BQ71" s="213">
        <v>65</v>
      </c>
      <c r="BR71" s="218"/>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197"/>
    </row>
    <row r="72" spans="1:131" s="198" customFormat="1" ht="26.25" hidden="1" customHeight="1" x14ac:dyDescent="0.15">
      <c r="A72" s="212">
        <v>5</v>
      </c>
      <c r="B72" s="1005"/>
      <c r="C72" s="1006"/>
      <c r="D72" s="1006"/>
      <c r="E72" s="1006"/>
      <c r="F72" s="1006"/>
      <c r="G72" s="1006"/>
      <c r="H72" s="1006"/>
      <c r="I72" s="1006"/>
      <c r="J72" s="1006"/>
      <c r="K72" s="1006"/>
      <c r="L72" s="1006"/>
      <c r="M72" s="1006"/>
      <c r="N72" s="1006"/>
      <c r="O72" s="1006"/>
      <c r="P72" s="1007"/>
      <c r="Q72" s="1008"/>
      <c r="R72" s="1002"/>
      <c r="S72" s="1002"/>
      <c r="T72" s="1002"/>
      <c r="U72" s="1002"/>
      <c r="V72" s="1002"/>
      <c r="W72" s="1002"/>
      <c r="X72" s="1002"/>
      <c r="Y72" s="1002"/>
      <c r="Z72" s="1002"/>
      <c r="AA72" s="1002"/>
      <c r="AB72" s="1002"/>
      <c r="AC72" s="1002"/>
      <c r="AD72" s="1002"/>
      <c r="AE72" s="1002"/>
      <c r="AF72" s="1002"/>
      <c r="AG72" s="1002"/>
      <c r="AH72" s="1002"/>
      <c r="AI72" s="1002"/>
      <c r="AJ72" s="1002"/>
      <c r="AK72" s="1002"/>
      <c r="AL72" s="1002"/>
      <c r="AM72" s="1002"/>
      <c r="AN72" s="1002"/>
      <c r="AO72" s="1002"/>
      <c r="AP72" s="1002"/>
      <c r="AQ72" s="1002"/>
      <c r="AR72" s="1002"/>
      <c r="AS72" s="1002"/>
      <c r="AT72" s="1002"/>
      <c r="AU72" s="1002"/>
      <c r="AV72" s="1002"/>
      <c r="AW72" s="1002"/>
      <c r="AX72" s="1002"/>
      <c r="AY72" s="1002"/>
      <c r="AZ72" s="1003"/>
      <c r="BA72" s="1003"/>
      <c r="BB72" s="1003"/>
      <c r="BC72" s="1003"/>
      <c r="BD72" s="1004"/>
      <c r="BE72" s="216"/>
      <c r="BF72" s="216"/>
      <c r="BG72" s="216"/>
      <c r="BH72" s="216"/>
      <c r="BI72" s="216"/>
      <c r="BJ72" s="216"/>
      <c r="BK72" s="216"/>
      <c r="BL72" s="216"/>
      <c r="BM72" s="216"/>
      <c r="BN72" s="216"/>
      <c r="BO72" s="216"/>
      <c r="BP72" s="216"/>
      <c r="BQ72" s="213">
        <v>66</v>
      </c>
      <c r="BR72" s="218"/>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197"/>
    </row>
    <row r="73" spans="1:131" s="198" customFormat="1" ht="26.25" hidden="1" customHeight="1" x14ac:dyDescent="0.15">
      <c r="A73" s="212">
        <v>6</v>
      </c>
      <c r="B73" s="1005"/>
      <c r="C73" s="1006"/>
      <c r="D73" s="1006"/>
      <c r="E73" s="1006"/>
      <c r="F73" s="1006"/>
      <c r="G73" s="1006"/>
      <c r="H73" s="1006"/>
      <c r="I73" s="1006"/>
      <c r="J73" s="1006"/>
      <c r="K73" s="1006"/>
      <c r="L73" s="1006"/>
      <c r="M73" s="1006"/>
      <c r="N73" s="1006"/>
      <c r="O73" s="1006"/>
      <c r="P73" s="1007"/>
      <c r="Q73" s="1008"/>
      <c r="R73" s="1002"/>
      <c r="S73" s="1002"/>
      <c r="T73" s="1002"/>
      <c r="U73" s="1002"/>
      <c r="V73" s="1002"/>
      <c r="W73" s="1002"/>
      <c r="X73" s="1002"/>
      <c r="Y73" s="1002"/>
      <c r="Z73" s="1002"/>
      <c r="AA73" s="1002"/>
      <c r="AB73" s="1002"/>
      <c r="AC73" s="1002"/>
      <c r="AD73" s="1002"/>
      <c r="AE73" s="1002"/>
      <c r="AF73" s="1002"/>
      <c r="AG73" s="1002"/>
      <c r="AH73" s="1002"/>
      <c r="AI73" s="1002"/>
      <c r="AJ73" s="1002"/>
      <c r="AK73" s="1002"/>
      <c r="AL73" s="1002"/>
      <c r="AM73" s="1002"/>
      <c r="AN73" s="1002"/>
      <c r="AO73" s="1002"/>
      <c r="AP73" s="1002"/>
      <c r="AQ73" s="1002"/>
      <c r="AR73" s="1002"/>
      <c r="AS73" s="1002"/>
      <c r="AT73" s="1002"/>
      <c r="AU73" s="1002"/>
      <c r="AV73" s="1002"/>
      <c r="AW73" s="1002"/>
      <c r="AX73" s="1002"/>
      <c r="AY73" s="1002"/>
      <c r="AZ73" s="1003"/>
      <c r="BA73" s="1003"/>
      <c r="BB73" s="1003"/>
      <c r="BC73" s="1003"/>
      <c r="BD73" s="1004"/>
      <c r="BE73" s="216"/>
      <c r="BF73" s="216"/>
      <c r="BG73" s="216"/>
      <c r="BH73" s="216"/>
      <c r="BI73" s="216"/>
      <c r="BJ73" s="216"/>
      <c r="BK73" s="216"/>
      <c r="BL73" s="216"/>
      <c r="BM73" s="216"/>
      <c r="BN73" s="216"/>
      <c r="BO73" s="216"/>
      <c r="BP73" s="216"/>
      <c r="BQ73" s="213">
        <v>67</v>
      </c>
      <c r="BR73" s="218"/>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197"/>
    </row>
    <row r="74" spans="1:131" s="198" customFormat="1" ht="26.25" hidden="1" customHeight="1" x14ac:dyDescent="0.15">
      <c r="A74" s="212">
        <v>7</v>
      </c>
      <c r="B74" s="1005"/>
      <c r="C74" s="1006"/>
      <c r="D74" s="1006"/>
      <c r="E74" s="1006"/>
      <c r="F74" s="1006"/>
      <c r="G74" s="1006"/>
      <c r="H74" s="1006"/>
      <c r="I74" s="1006"/>
      <c r="J74" s="1006"/>
      <c r="K74" s="1006"/>
      <c r="L74" s="1006"/>
      <c r="M74" s="1006"/>
      <c r="N74" s="1006"/>
      <c r="O74" s="1006"/>
      <c r="P74" s="1007"/>
      <c r="Q74" s="1008"/>
      <c r="R74" s="1002"/>
      <c r="S74" s="1002"/>
      <c r="T74" s="1002"/>
      <c r="U74" s="1002"/>
      <c r="V74" s="1002"/>
      <c r="W74" s="1002"/>
      <c r="X74" s="1002"/>
      <c r="Y74" s="1002"/>
      <c r="Z74" s="1002"/>
      <c r="AA74" s="1002"/>
      <c r="AB74" s="1002"/>
      <c r="AC74" s="1002"/>
      <c r="AD74" s="1002"/>
      <c r="AE74" s="1002"/>
      <c r="AF74" s="1002"/>
      <c r="AG74" s="1002"/>
      <c r="AH74" s="1002"/>
      <c r="AI74" s="1002"/>
      <c r="AJ74" s="1002"/>
      <c r="AK74" s="1002"/>
      <c r="AL74" s="1002"/>
      <c r="AM74" s="1002"/>
      <c r="AN74" s="1002"/>
      <c r="AO74" s="1002"/>
      <c r="AP74" s="1002"/>
      <c r="AQ74" s="1002"/>
      <c r="AR74" s="1002"/>
      <c r="AS74" s="1002"/>
      <c r="AT74" s="1002"/>
      <c r="AU74" s="1002"/>
      <c r="AV74" s="1002"/>
      <c r="AW74" s="1002"/>
      <c r="AX74" s="1002"/>
      <c r="AY74" s="1002"/>
      <c r="AZ74" s="1003"/>
      <c r="BA74" s="1003"/>
      <c r="BB74" s="1003"/>
      <c r="BC74" s="1003"/>
      <c r="BD74" s="1004"/>
      <c r="BE74" s="216"/>
      <c r="BF74" s="216"/>
      <c r="BG74" s="216"/>
      <c r="BH74" s="216"/>
      <c r="BI74" s="216"/>
      <c r="BJ74" s="216"/>
      <c r="BK74" s="216"/>
      <c r="BL74" s="216"/>
      <c r="BM74" s="216"/>
      <c r="BN74" s="216"/>
      <c r="BO74" s="216"/>
      <c r="BP74" s="216"/>
      <c r="BQ74" s="213">
        <v>68</v>
      </c>
      <c r="BR74" s="218"/>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197"/>
    </row>
    <row r="75" spans="1:131" s="198" customFormat="1" ht="26.25" hidden="1" customHeight="1" x14ac:dyDescent="0.15">
      <c r="A75" s="212">
        <v>8</v>
      </c>
      <c r="B75" s="1005"/>
      <c r="C75" s="1006"/>
      <c r="D75" s="1006"/>
      <c r="E75" s="1006"/>
      <c r="F75" s="1006"/>
      <c r="G75" s="1006"/>
      <c r="H75" s="1006"/>
      <c r="I75" s="1006"/>
      <c r="J75" s="1006"/>
      <c r="K75" s="1006"/>
      <c r="L75" s="1006"/>
      <c r="M75" s="1006"/>
      <c r="N75" s="1006"/>
      <c r="O75" s="1006"/>
      <c r="P75" s="1007"/>
      <c r="Q75" s="1009"/>
      <c r="R75" s="1010"/>
      <c r="S75" s="1010"/>
      <c r="T75" s="1010"/>
      <c r="U75" s="1011"/>
      <c r="V75" s="1012"/>
      <c r="W75" s="1010"/>
      <c r="X75" s="1010"/>
      <c r="Y75" s="1010"/>
      <c r="Z75" s="1011"/>
      <c r="AA75" s="1012"/>
      <c r="AB75" s="1010"/>
      <c r="AC75" s="1010"/>
      <c r="AD75" s="1010"/>
      <c r="AE75" s="1011"/>
      <c r="AF75" s="1012"/>
      <c r="AG75" s="1010"/>
      <c r="AH75" s="1010"/>
      <c r="AI75" s="1010"/>
      <c r="AJ75" s="1011"/>
      <c r="AK75" s="1012"/>
      <c r="AL75" s="1010"/>
      <c r="AM75" s="1010"/>
      <c r="AN75" s="1010"/>
      <c r="AO75" s="1011"/>
      <c r="AP75" s="1012"/>
      <c r="AQ75" s="1010"/>
      <c r="AR75" s="1010"/>
      <c r="AS75" s="1010"/>
      <c r="AT75" s="1011"/>
      <c r="AU75" s="1012"/>
      <c r="AV75" s="1010"/>
      <c r="AW75" s="1010"/>
      <c r="AX75" s="1010"/>
      <c r="AY75" s="1011"/>
      <c r="AZ75" s="1003"/>
      <c r="BA75" s="1003"/>
      <c r="BB75" s="1003"/>
      <c r="BC75" s="1003"/>
      <c r="BD75" s="1004"/>
      <c r="BE75" s="216"/>
      <c r="BF75" s="216"/>
      <c r="BG75" s="216"/>
      <c r="BH75" s="216"/>
      <c r="BI75" s="216"/>
      <c r="BJ75" s="216"/>
      <c r="BK75" s="216"/>
      <c r="BL75" s="216"/>
      <c r="BM75" s="216"/>
      <c r="BN75" s="216"/>
      <c r="BO75" s="216"/>
      <c r="BP75" s="216"/>
      <c r="BQ75" s="213">
        <v>69</v>
      </c>
      <c r="BR75" s="218"/>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197"/>
    </row>
    <row r="76" spans="1:131" s="198" customFormat="1" ht="26.25" hidden="1" customHeight="1" x14ac:dyDescent="0.15">
      <c r="A76" s="212">
        <v>9</v>
      </c>
      <c r="B76" s="1005"/>
      <c r="C76" s="1006"/>
      <c r="D76" s="1006"/>
      <c r="E76" s="1006"/>
      <c r="F76" s="1006"/>
      <c r="G76" s="1006"/>
      <c r="H76" s="1006"/>
      <c r="I76" s="1006"/>
      <c r="J76" s="1006"/>
      <c r="K76" s="1006"/>
      <c r="L76" s="1006"/>
      <c r="M76" s="1006"/>
      <c r="N76" s="1006"/>
      <c r="O76" s="1006"/>
      <c r="P76" s="1007"/>
      <c r="Q76" s="1009"/>
      <c r="R76" s="1010"/>
      <c r="S76" s="1010"/>
      <c r="T76" s="1010"/>
      <c r="U76" s="1011"/>
      <c r="V76" s="1012"/>
      <c r="W76" s="1010"/>
      <c r="X76" s="1010"/>
      <c r="Y76" s="1010"/>
      <c r="Z76" s="1011"/>
      <c r="AA76" s="1012"/>
      <c r="AB76" s="1010"/>
      <c r="AC76" s="1010"/>
      <c r="AD76" s="1010"/>
      <c r="AE76" s="1011"/>
      <c r="AF76" s="1012"/>
      <c r="AG76" s="1010"/>
      <c r="AH76" s="1010"/>
      <c r="AI76" s="1010"/>
      <c r="AJ76" s="1011"/>
      <c r="AK76" s="1012"/>
      <c r="AL76" s="1010"/>
      <c r="AM76" s="1010"/>
      <c r="AN76" s="1010"/>
      <c r="AO76" s="1011"/>
      <c r="AP76" s="1012"/>
      <c r="AQ76" s="1010"/>
      <c r="AR76" s="1010"/>
      <c r="AS76" s="1010"/>
      <c r="AT76" s="1011"/>
      <c r="AU76" s="1012"/>
      <c r="AV76" s="1010"/>
      <c r="AW76" s="1010"/>
      <c r="AX76" s="1010"/>
      <c r="AY76" s="1011"/>
      <c r="AZ76" s="1003"/>
      <c r="BA76" s="1003"/>
      <c r="BB76" s="1003"/>
      <c r="BC76" s="1003"/>
      <c r="BD76" s="1004"/>
      <c r="BE76" s="216"/>
      <c r="BF76" s="216"/>
      <c r="BG76" s="216"/>
      <c r="BH76" s="216"/>
      <c r="BI76" s="216"/>
      <c r="BJ76" s="216"/>
      <c r="BK76" s="216"/>
      <c r="BL76" s="216"/>
      <c r="BM76" s="216"/>
      <c r="BN76" s="216"/>
      <c r="BO76" s="216"/>
      <c r="BP76" s="216"/>
      <c r="BQ76" s="213">
        <v>70</v>
      </c>
      <c r="BR76" s="218"/>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197"/>
    </row>
    <row r="77" spans="1:131" s="198" customFormat="1" ht="26.25" hidden="1" customHeight="1" x14ac:dyDescent="0.15">
      <c r="A77" s="212">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16"/>
      <c r="BF77" s="216"/>
      <c r="BG77" s="216"/>
      <c r="BH77" s="216"/>
      <c r="BI77" s="216"/>
      <c r="BJ77" s="216"/>
      <c r="BK77" s="216"/>
      <c r="BL77" s="216"/>
      <c r="BM77" s="216"/>
      <c r="BN77" s="216"/>
      <c r="BO77" s="216"/>
      <c r="BP77" s="216"/>
      <c r="BQ77" s="213">
        <v>71</v>
      </c>
      <c r="BR77" s="218"/>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197"/>
    </row>
    <row r="78" spans="1:131" s="198" customFormat="1" ht="26.25" hidden="1" customHeight="1" x14ac:dyDescent="0.15">
      <c r="A78" s="212">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16"/>
      <c r="BF78" s="216"/>
      <c r="BG78" s="216"/>
      <c r="BH78" s="216"/>
      <c r="BI78" s="216"/>
      <c r="BJ78" s="219"/>
      <c r="BK78" s="219"/>
      <c r="BL78" s="219"/>
      <c r="BM78" s="219"/>
      <c r="BN78" s="219"/>
      <c r="BO78" s="216"/>
      <c r="BP78" s="216"/>
      <c r="BQ78" s="213">
        <v>72</v>
      </c>
      <c r="BR78" s="218"/>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197"/>
    </row>
    <row r="79" spans="1:131" s="198" customFormat="1" ht="26.25" hidden="1" customHeight="1" x14ac:dyDescent="0.15">
      <c r="A79" s="212">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16"/>
      <c r="BF79" s="216"/>
      <c r="BG79" s="216"/>
      <c r="BH79" s="216"/>
      <c r="BI79" s="216"/>
      <c r="BJ79" s="219"/>
      <c r="BK79" s="219"/>
      <c r="BL79" s="219"/>
      <c r="BM79" s="219"/>
      <c r="BN79" s="219"/>
      <c r="BO79" s="216"/>
      <c r="BP79" s="216"/>
      <c r="BQ79" s="213">
        <v>73</v>
      </c>
      <c r="BR79" s="218"/>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197"/>
    </row>
    <row r="80" spans="1:131" s="198" customFormat="1" ht="26.25" hidden="1" customHeight="1" x14ac:dyDescent="0.15">
      <c r="A80" s="212">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16"/>
      <c r="BF80" s="216"/>
      <c r="BG80" s="216"/>
      <c r="BH80" s="216"/>
      <c r="BI80" s="216"/>
      <c r="BJ80" s="216"/>
      <c r="BK80" s="216"/>
      <c r="BL80" s="216"/>
      <c r="BM80" s="216"/>
      <c r="BN80" s="216"/>
      <c r="BO80" s="216"/>
      <c r="BP80" s="216"/>
      <c r="BQ80" s="213">
        <v>74</v>
      </c>
      <c r="BR80" s="218"/>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197"/>
    </row>
    <row r="81" spans="1:131" s="198" customFormat="1" ht="26.25" hidden="1" customHeight="1" x14ac:dyDescent="0.15">
      <c r="A81" s="212">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16"/>
      <c r="BF81" s="216"/>
      <c r="BG81" s="216"/>
      <c r="BH81" s="216"/>
      <c r="BI81" s="216"/>
      <c r="BJ81" s="216"/>
      <c r="BK81" s="216"/>
      <c r="BL81" s="216"/>
      <c r="BM81" s="216"/>
      <c r="BN81" s="216"/>
      <c r="BO81" s="216"/>
      <c r="BP81" s="216"/>
      <c r="BQ81" s="213">
        <v>75</v>
      </c>
      <c r="BR81" s="218"/>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197"/>
    </row>
    <row r="82" spans="1:131" s="198" customFormat="1" ht="26.25" hidden="1" customHeight="1" x14ac:dyDescent="0.15">
      <c r="A82" s="212">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16"/>
      <c r="BF82" s="216"/>
      <c r="BG82" s="216"/>
      <c r="BH82" s="216"/>
      <c r="BI82" s="216"/>
      <c r="BJ82" s="216"/>
      <c r="BK82" s="216"/>
      <c r="BL82" s="216"/>
      <c r="BM82" s="216"/>
      <c r="BN82" s="216"/>
      <c r="BO82" s="216"/>
      <c r="BP82" s="216"/>
      <c r="BQ82" s="213">
        <v>76</v>
      </c>
      <c r="BR82" s="218"/>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197"/>
    </row>
    <row r="83" spans="1:131" s="198" customFormat="1" ht="26.25" hidden="1" customHeight="1" x14ac:dyDescent="0.15">
      <c r="A83" s="212">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16"/>
      <c r="BF83" s="216"/>
      <c r="BG83" s="216"/>
      <c r="BH83" s="216"/>
      <c r="BI83" s="216"/>
      <c r="BJ83" s="216"/>
      <c r="BK83" s="216"/>
      <c r="BL83" s="216"/>
      <c r="BM83" s="216"/>
      <c r="BN83" s="216"/>
      <c r="BO83" s="216"/>
      <c r="BP83" s="216"/>
      <c r="BQ83" s="213">
        <v>77</v>
      </c>
      <c r="BR83" s="218"/>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197"/>
    </row>
    <row r="84" spans="1:131" s="198" customFormat="1" ht="26.25" hidden="1" customHeight="1" x14ac:dyDescent="0.15">
      <c r="A84" s="212">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16"/>
      <c r="BF84" s="216"/>
      <c r="BG84" s="216"/>
      <c r="BH84" s="216"/>
      <c r="BI84" s="216"/>
      <c r="BJ84" s="216"/>
      <c r="BK84" s="216"/>
      <c r="BL84" s="216"/>
      <c r="BM84" s="216"/>
      <c r="BN84" s="216"/>
      <c r="BO84" s="216"/>
      <c r="BP84" s="216"/>
      <c r="BQ84" s="213">
        <v>78</v>
      </c>
      <c r="BR84" s="218"/>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197"/>
    </row>
    <row r="85" spans="1:131" s="198" customFormat="1" ht="26.25" hidden="1" customHeight="1" x14ac:dyDescent="0.15">
      <c r="A85" s="212">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16"/>
      <c r="BF85" s="216"/>
      <c r="BG85" s="216"/>
      <c r="BH85" s="216"/>
      <c r="BI85" s="216"/>
      <c r="BJ85" s="216"/>
      <c r="BK85" s="216"/>
      <c r="BL85" s="216"/>
      <c r="BM85" s="216"/>
      <c r="BN85" s="216"/>
      <c r="BO85" s="216"/>
      <c r="BP85" s="216"/>
      <c r="BQ85" s="213">
        <v>79</v>
      </c>
      <c r="BR85" s="218"/>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197"/>
    </row>
    <row r="86" spans="1:131" s="198" customFormat="1" ht="26.25" hidden="1" customHeight="1" x14ac:dyDescent="0.15">
      <c r="A86" s="212">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16"/>
      <c r="BF86" s="216"/>
      <c r="BG86" s="216"/>
      <c r="BH86" s="216"/>
      <c r="BI86" s="216"/>
      <c r="BJ86" s="216"/>
      <c r="BK86" s="216"/>
      <c r="BL86" s="216"/>
      <c r="BM86" s="216"/>
      <c r="BN86" s="216"/>
      <c r="BO86" s="216"/>
      <c r="BP86" s="216"/>
      <c r="BQ86" s="213">
        <v>80</v>
      </c>
      <c r="BR86" s="218"/>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197"/>
    </row>
    <row r="87" spans="1:131" s="198" customFormat="1" ht="26.25" hidden="1" customHeight="1" x14ac:dyDescent="0.15">
      <c r="A87" s="220">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16"/>
      <c r="BF87" s="216"/>
      <c r="BG87" s="216"/>
      <c r="BH87" s="216"/>
      <c r="BI87" s="216"/>
      <c r="BJ87" s="216"/>
      <c r="BK87" s="216"/>
      <c r="BL87" s="216"/>
      <c r="BM87" s="216"/>
      <c r="BN87" s="216"/>
      <c r="BO87" s="216"/>
      <c r="BP87" s="216"/>
      <c r="BQ87" s="213">
        <v>81</v>
      </c>
      <c r="BR87" s="218"/>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197"/>
    </row>
    <row r="88" spans="1:131" s="198" customFormat="1" ht="26.25" customHeight="1" thickBot="1" x14ac:dyDescent="0.2">
      <c r="A88" s="215" t="s">
        <v>367</v>
      </c>
      <c r="B88" s="975" t="s">
        <v>394</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v>15666</v>
      </c>
      <c r="AG88" s="990"/>
      <c r="AH88" s="990"/>
      <c r="AI88" s="990"/>
      <c r="AJ88" s="990"/>
      <c r="AK88" s="994"/>
      <c r="AL88" s="994"/>
      <c r="AM88" s="994"/>
      <c r="AN88" s="994"/>
      <c r="AO88" s="994"/>
      <c r="AP88" s="990">
        <v>227</v>
      </c>
      <c r="AQ88" s="990"/>
      <c r="AR88" s="990"/>
      <c r="AS88" s="990"/>
      <c r="AT88" s="990"/>
      <c r="AU88" s="990">
        <v>77</v>
      </c>
      <c r="AV88" s="990"/>
      <c r="AW88" s="990"/>
      <c r="AX88" s="990"/>
      <c r="AY88" s="990"/>
      <c r="AZ88" s="991"/>
      <c r="BA88" s="991"/>
      <c r="BB88" s="991"/>
      <c r="BC88" s="991"/>
      <c r="BD88" s="992"/>
      <c r="BE88" s="216"/>
      <c r="BF88" s="216"/>
      <c r="BG88" s="216"/>
      <c r="BH88" s="216"/>
      <c r="BI88" s="216"/>
      <c r="BJ88" s="216"/>
      <c r="BK88" s="216"/>
      <c r="BL88" s="216"/>
      <c r="BM88" s="216"/>
      <c r="BN88" s="216"/>
      <c r="BO88" s="216"/>
      <c r="BP88" s="216"/>
      <c r="BQ88" s="213">
        <v>82</v>
      </c>
      <c r="BR88" s="218"/>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75" t="s">
        <v>395</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v>95</v>
      </c>
      <c r="CS102" s="982"/>
      <c r="CT102" s="982"/>
      <c r="CU102" s="982"/>
      <c r="CV102" s="983"/>
      <c r="CW102" s="981" t="s">
        <v>545</v>
      </c>
      <c r="CX102" s="982"/>
      <c r="CY102" s="982"/>
      <c r="CZ102" s="982"/>
      <c r="DA102" s="983"/>
      <c r="DB102" s="981" t="s">
        <v>545</v>
      </c>
      <c r="DC102" s="982"/>
      <c r="DD102" s="982"/>
      <c r="DE102" s="982"/>
      <c r="DF102" s="983"/>
      <c r="DG102" s="981" t="s">
        <v>545</v>
      </c>
      <c r="DH102" s="982"/>
      <c r="DI102" s="982"/>
      <c r="DJ102" s="982"/>
      <c r="DK102" s="983"/>
      <c r="DL102" s="981" t="s">
        <v>545</v>
      </c>
      <c r="DM102" s="982"/>
      <c r="DN102" s="982"/>
      <c r="DO102" s="982"/>
      <c r="DP102" s="983"/>
      <c r="DQ102" s="981" t="s">
        <v>545</v>
      </c>
      <c r="DR102" s="982"/>
      <c r="DS102" s="982"/>
      <c r="DT102" s="982"/>
      <c r="DU102" s="983"/>
      <c r="DV102" s="964"/>
      <c r="DW102" s="965"/>
      <c r="DX102" s="965"/>
      <c r="DY102" s="965"/>
      <c r="DZ102" s="966"/>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7" t="s">
        <v>396</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8" t="s">
        <v>397</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398</v>
      </c>
      <c r="B107" s="342"/>
      <c r="C107" s="342"/>
      <c r="D107" s="342"/>
      <c r="E107" s="342"/>
      <c r="F107" s="342"/>
      <c r="G107" s="342"/>
      <c r="H107" s="342"/>
      <c r="I107" s="342"/>
      <c r="J107" s="342"/>
      <c r="K107" s="342"/>
      <c r="L107" s="342"/>
      <c r="M107" s="342"/>
      <c r="N107" s="342"/>
      <c r="O107" s="342"/>
      <c r="P107" s="342"/>
      <c r="Q107" s="342"/>
      <c r="R107" s="342"/>
      <c r="S107" s="342"/>
      <c r="T107" s="342"/>
      <c r="U107" s="342"/>
      <c r="V107" s="342"/>
      <c r="W107" s="342"/>
      <c r="X107" s="342"/>
      <c r="Y107" s="342"/>
      <c r="Z107" s="342"/>
      <c r="AA107" s="342"/>
      <c r="AB107" s="342"/>
      <c r="AC107" s="342"/>
      <c r="AD107" s="342"/>
      <c r="AE107" s="342"/>
      <c r="AF107" s="342"/>
      <c r="AG107" s="342"/>
      <c r="AH107" s="342"/>
      <c r="AI107" s="342"/>
      <c r="AJ107" s="342"/>
      <c r="AK107" s="342"/>
      <c r="AL107" s="342"/>
      <c r="AM107" s="342"/>
      <c r="AN107" s="342"/>
      <c r="AO107" s="342"/>
      <c r="AP107" s="342"/>
      <c r="AQ107" s="342"/>
      <c r="AR107" s="342"/>
      <c r="AS107" s="342"/>
      <c r="AT107" s="342"/>
      <c r="AU107" s="226" t="s">
        <v>399</v>
      </c>
      <c r="AV107" s="342"/>
      <c r="AW107" s="342"/>
      <c r="AX107" s="342"/>
      <c r="AY107" s="342"/>
      <c r="AZ107" s="342"/>
      <c r="BA107" s="342"/>
      <c r="BB107" s="342"/>
      <c r="BC107" s="342"/>
      <c r="BD107" s="342"/>
      <c r="BE107" s="342"/>
      <c r="BF107" s="342"/>
      <c r="BG107" s="342"/>
      <c r="BH107" s="342"/>
      <c r="BI107" s="342"/>
      <c r="BJ107" s="342"/>
      <c r="BK107" s="342"/>
      <c r="BL107" s="342"/>
      <c r="BM107" s="342"/>
      <c r="BN107" s="342"/>
      <c r="BO107" s="342"/>
      <c r="BP107" s="342"/>
      <c r="BQ107" s="342"/>
      <c r="BR107" s="342"/>
      <c r="BS107" s="342"/>
      <c r="BT107" s="342"/>
      <c r="BU107" s="342"/>
      <c r="BV107" s="342"/>
      <c r="BW107" s="342"/>
      <c r="BX107" s="342"/>
      <c r="BY107" s="342"/>
      <c r="BZ107" s="342"/>
      <c r="CA107" s="342"/>
      <c r="CB107" s="342"/>
      <c r="CC107" s="342"/>
      <c r="CD107" s="342"/>
      <c r="CE107" s="342"/>
      <c r="CF107" s="342"/>
      <c r="CG107" s="342"/>
      <c r="CH107" s="342"/>
      <c r="CI107" s="342"/>
      <c r="CJ107" s="342"/>
      <c r="CK107" s="342"/>
      <c r="CL107" s="342"/>
      <c r="CM107" s="342"/>
      <c r="CN107" s="342"/>
      <c r="CO107" s="342"/>
      <c r="CP107" s="342"/>
      <c r="CQ107" s="342"/>
      <c r="CR107" s="342"/>
      <c r="CS107" s="342"/>
      <c r="CT107" s="342"/>
      <c r="CU107" s="342"/>
      <c r="CV107" s="342"/>
      <c r="CW107" s="342"/>
      <c r="CX107" s="342"/>
      <c r="CY107" s="342"/>
      <c r="CZ107" s="342"/>
      <c r="DA107" s="342"/>
      <c r="DB107" s="342"/>
      <c r="DC107" s="342"/>
      <c r="DD107" s="342"/>
      <c r="DE107" s="342"/>
      <c r="DF107" s="342"/>
      <c r="DG107" s="342"/>
      <c r="DH107" s="342"/>
      <c r="DI107" s="342"/>
      <c r="DJ107" s="342"/>
      <c r="DK107" s="342"/>
      <c r="DL107" s="342"/>
      <c r="DM107" s="342"/>
      <c r="DN107" s="342"/>
      <c r="DO107" s="342"/>
      <c r="DP107" s="342"/>
      <c r="DQ107" s="342"/>
      <c r="DR107" s="342"/>
      <c r="DS107" s="342"/>
      <c r="DT107" s="342"/>
      <c r="DU107" s="342"/>
      <c r="DV107" s="342"/>
      <c r="DW107" s="342"/>
      <c r="DX107" s="342"/>
      <c r="DY107" s="342"/>
      <c r="DZ107" s="342"/>
    </row>
    <row r="108" spans="1:131" s="197" customFormat="1" ht="26.25" customHeight="1" x14ac:dyDescent="0.15">
      <c r="A108" s="969" t="s">
        <v>400</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401</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197" customFormat="1" ht="26.25" customHeight="1" x14ac:dyDescent="0.15">
      <c r="A109" s="922" t="s">
        <v>402</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403</v>
      </c>
      <c r="AB109" s="923"/>
      <c r="AC109" s="923"/>
      <c r="AD109" s="923"/>
      <c r="AE109" s="924"/>
      <c r="AF109" s="925" t="s">
        <v>286</v>
      </c>
      <c r="AG109" s="923"/>
      <c r="AH109" s="923"/>
      <c r="AI109" s="923"/>
      <c r="AJ109" s="924"/>
      <c r="AK109" s="925" t="s">
        <v>285</v>
      </c>
      <c r="AL109" s="923"/>
      <c r="AM109" s="923"/>
      <c r="AN109" s="923"/>
      <c r="AO109" s="924"/>
      <c r="AP109" s="925" t="s">
        <v>404</v>
      </c>
      <c r="AQ109" s="923"/>
      <c r="AR109" s="923"/>
      <c r="AS109" s="923"/>
      <c r="AT109" s="954"/>
      <c r="AU109" s="922" t="s">
        <v>402</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403</v>
      </c>
      <c r="BR109" s="923"/>
      <c r="BS109" s="923"/>
      <c r="BT109" s="923"/>
      <c r="BU109" s="924"/>
      <c r="BV109" s="925" t="s">
        <v>286</v>
      </c>
      <c r="BW109" s="923"/>
      <c r="BX109" s="923"/>
      <c r="BY109" s="923"/>
      <c r="BZ109" s="924"/>
      <c r="CA109" s="925" t="s">
        <v>285</v>
      </c>
      <c r="CB109" s="923"/>
      <c r="CC109" s="923"/>
      <c r="CD109" s="923"/>
      <c r="CE109" s="924"/>
      <c r="CF109" s="963" t="s">
        <v>404</v>
      </c>
      <c r="CG109" s="963"/>
      <c r="CH109" s="963"/>
      <c r="CI109" s="963"/>
      <c r="CJ109" s="963"/>
      <c r="CK109" s="925" t="s">
        <v>405</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403</v>
      </c>
      <c r="DH109" s="923"/>
      <c r="DI109" s="923"/>
      <c r="DJ109" s="923"/>
      <c r="DK109" s="924"/>
      <c r="DL109" s="925" t="s">
        <v>286</v>
      </c>
      <c r="DM109" s="923"/>
      <c r="DN109" s="923"/>
      <c r="DO109" s="923"/>
      <c r="DP109" s="924"/>
      <c r="DQ109" s="925" t="s">
        <v>285</v>
      </c>
      <c r="DR109" s="923"/>
      <c r="DS109" s="923"/>
      <c r="DT109" s="923"/>
      <c r="DU109" s="924"/>
      <c r="DV109" s="925" t="s">
        <v>404</v>
      </c>
      <c r="DW109" s="923"/>
      <c r="DX109" s="923"/>
      <c r="DY109" s="923"/>
      <c r="DZ109" s="954"/>
    </row>
    <row r="110" spans="1:131" s="197" customFormat="1" ht="26.25" customHeight="1" x14ac:dyDescent="0.15">
      <c r="A110" s="792" t="s">
        <v>406</v>
      </c>
      <c r="B110" s="793"/>
      <c r="C110" s="793"/>
      <c r="D110" s="793"/>
      <c r="E110" s="793"/>
      <c r="F110" s="793"/>
      <c r="G110" s="793"/>
      <c r="H110" s="793"/>
      <c r="I110" s="793"/>
      <c r="J110" s="793"/>
      <c r="K110" s="793"/>
      <c r="L110" s="793"/>
      <c r="M110" s="793"/>
      <c r="N110" s="793"/>
      <c r="O110" s="793"/>
      <c r="P110" s="793"/>
      <c r="Q110" s="793"/>
      <c r="R110" s="793"/>
      <c r="S110" s="793"/>
      <c r="T110" s="793"/>
      <c r="U110" s="793"/>
      <c r="V110" s="793"/>
      <c r="W110" s="793"/>
      <c r="X110" s="793"/>
      <c r="Y110" s="793"/>
      <c r="Z110" s="794"/>
      <c r="AA110" s="907">
        <v>3399742</v>
      </c>
      <c r="AB110" s="908"/>
      <c r="AC110" s="908"/>
      <c r="AD110" s="908"/>
      <c r="AE110" s="909"/>
      <c r="AF110" s="910">
        <v>3334874</v>
      </c>
      <c r="AG110" s="908"/>
      <c r="AH110" s="908"/>
      <c r="AI110" s="908"/>
      <c r="AJ110" s="909"/>
      <c r="AK110" s="910">
        <v>3618289</v>
      </c>
      <c r="AL110" s="908"/>
      <c r="AM110" s="908"/>
      <c r="AN110" s="908"/>
      <c r="AO110" s="909"/>
      <c r="AP110" s="911">
        <v>25.1</v>
      </c>
      <c r="AQ110" s="912"/>
      <c r="AR110" s="912"/>
      <c r="AS110" s="912"/>
      <c r="AT110" s="913"/>
      <c r="AU110" s="955" t="s">
        <v>59</v>
      </c>
      <c r="AV110" s="956"/>
      <c r="AW110" s="956"/>
      <c r="AX110" s="956"/>
      <c r="AY110" s="957"/>
      <c r="AZ110" s="851" t="s">
        <v>407</v>
      </c>
      <c r="BA110" s="793"/>
      <c r="BB110" s="793"/>
      <c r="BC110" s="793"/>
      <c r="BD110" s="793"/>
      <c r="BE110" s="793"/>
      <c r="BF110" s="793"/>
      <c r="BG110" s="793"/>
      <c r="BH110" s="793"/>
      <c r="BI110" s="793"/>
      <c r="BJ110" s="793"/>
      <c r="BK110" s="793"/>
      <c r="BL110" s="793"/>
      <c r="BM110" s="793"/>
      <c r="BN110" s="793"/>
      <c r="BO110" s="793"/>
      <c r="BP110" s="794"/>
      <c r="BQ110" s="834">
        <v>33670662</v>
      </c>
      <c r="BR110" s="835"/>
      <c r="BS110" s="835"/>
      <c r="BT110" s="835"/>
      <c r="BU110" s="835"/>
      <c r="BV110" s="835">
        <v>34722810</v>
      </c>
      <c r="BW110" s="835"/>
      <c r="BX110" s="835"/>
      <c r="BY110" s="835"/>
      <c r="BZ110" s="835"/>
      <c r="CA110" s="835">
        <v>34593800</v>
      </c>
      <c r="CB110" s="835"/>
      <c r="CC110" s="835"/>
      <c r="CD110" s="835"/>
      <c r="CE110" s="835"/>
      <c r="CF110" s="896">
        <v>239.8</v>
      </c>
      <c r="CG110" s="897"/>
      <c r="CH110" s="897"/>
      <c r="CI110" s="897"/>
      <c r="CJ110" s="897"/>
      <c r="CK110" s="951" t="s">
        <v>408</v>
      </c>
      <c r="CL110" s="899"/>
      <c r="CM110" s="904" t="s">
        <v>409</v>
      </c>
      <c r="CN110" s="905"/>
      <c r="CO110" s="905"/>
      <c r="CP110" s="905"/>
      <c r="CQ110" s="905"/>
      <c r="CR110" s="905"/>
      <c r="CS110" s="905"/>
      <c r="CT110" s="905"/>
      <c r="CU110" s="905"/>
      <c r="CV110" s="905"/>
      <c r="CW110" s="905"/>
      <c r="CX110" s="905"/>
      <c r="CY110" s="905"/>
      <c r="CZ110" s="905"/>
      <c r="DA110" s="905"/>
      <c r="DB110" s="905"/>
      <c r="DC110" s="905"/>
      <c r="DD110" s="905"/>
      <c r="DE110" s="905"/>
      <c r="DF110" s="906"/>
      <c r="DG110" s="834" t="s">
        <v>111</v>
      </c>
      <c r="DH110" s="835"/>
      <c r="DI110" s="835"/>
      <c r="DJ110" s="835"/>
      <c r="DK110" s="835"/>
      <c r="DL110" s="835" t="s">
        <v>111</v>
      </c>
      <c r="DM110" s="835"/>
      <c r="DN110" s="835"/>
      <c r="DO110" s="835"/>
      <c r="DP110" s="835"/>
      <c r="DQ110" s="835" t="s">
        <v>111</v>
      </c>
      <c r="DR110" s="835"/>
      <c r="DS110" s="835"/>
      <c r="DT110" s="835"/>
      <c r="DU110" s="835"/>
      <c r="DV110" s="836" t="s">
        <v>111</v>
      </c>
      <c r="DW110" s="836"/>
      <c r="DX110" s="836"/>
      <c r="DY110" s="836"/>
      <c r="DZ110" s="837"/>
    </row>
    <row r="111" spans="1:131" s="197" customFormat="1" ht="26.25" customHeight="1" x14ac:dyDescent="0.15">
      <c r="A111" s="813" t="s">
        <v>410</v>
      </c>
      <c r="B111" s="814"/>
      <c r="C111" s="814"/>
      <c r="D111" s="814"/>
      <c r="E111" s="814"/>
      <c r="F111" s="814"/>
      <c r="G111" s="814"/>
      <c r="H111" s="814"/>
      <c r="I111" s="814"/>
      <c r="J111" s="814"/>
      <c r="K111" s="814"/>
      <c r="L111" s="814"/>
      <c r="M111" s="814"/>
      <c r="N111" s="814"/>
      <c r="O111" s="814"/>
      <c r="P111" s="814"/>
      <c r="Q111" s="814"/>
      <c r="R111" s="814"/>
      <c r="S111" s="814"/>
      <c r="T111" s="814"/>
      <c r="U111" s="814"/>
      <c r="V111" s="814"/>
      <c r="W111" s="814"/>
      <c r="X111" s="814"/>
      <c r="Y111" s="814"/>
      <c r="Z111" s="950"/>
      <c r="AA111" s="943" t="s">
        <v>111</v>
      </c>
      <c r="AB111" s="944"/>
      <c r="AC111" s="944"/>
      <c r="AD111" s="944"/>
      <c r="AE111" s="945"/>
      <c r="AF111" s="946" t="s">
        <v>111</v>
      </c>
      <c r="AG111" s="944"/>
      <c r="AH111" s="944"/>
      <c r="AI111" s="944"/>
      <c r="AJ111" s="945"/>
      <c r="AK111" s="946" t="s">
        <v>111</v>
      </c>
      <c r="AL111" s="944"/>
      <c r="AM111" s="944"/>
      <c r="AN111" s="944"/>
      <c r="AO111" s="945"/>
      <c r="AP111" s="947" t="s">
        <v>111</v>
      </c>
      <c r="AQ111" s="948"/>
      <c r="AR111" s="948"/>
      <c r="AS111" s="948"/>
      <c r="AT111" s="949"/>
      <c r="AU111" s="958"/>
      <c r="AV111" s="959"/>
      <c r="AW111" s="959"/>
      <c r="AX111" s="959"/>
      <c r="AY111" s="960"/>
      <c r="AZ111" s="802" t="s">
        <v>411</v>
      </c>
      <c r="BA111" s="803"/>
      <c r="BB111" s="803"/>
      <c r="BC111" s="803"/>
      <c r="BD111" s="803"/>
      <c r="BE111" s="803"/>
      <c r="BF111" s="803"/>
      <c r="BG111" s="803"/>
      <c r="BH111" s="803"/>
      <c r="BI111" s="803"/>
      <c r="BJ111" s="803"/>
      <c r="BK111" s="803"/>
      <c r="BL111" s="803"/>
      <c r="BM111" s="803"/>
      <c r="BN111" s="803"/>
      <c r="BO111" s="803"/>
      <c r="BP111" s="804"/>
      <c r="BQ111" s="805">
        <v>276790</v>
      </c>
      <c r="BR111" s="806"/>
      <c r="BS111" s="806"/>
      <c r="BT111" s="806"/>
      <c r="BU111" s="806"/>
      <c r="BV111" s="806">
        <v>242175</v>
      </c>
      <c r="BW111" s="806"/>
      <c r="BX111" s="806"/>
      <c r="BY111" s="806"/>
      <c r="BZ111" s="806"/>
      <c r="CA111" s="806">
        <v>207611</v>
      </c>
      <c r="CB111" s="806"/>
      <c r="CC111" s="806"/>
      <c r="CD111" s="806"/>
      <c r="CE111" s="806"/>
      <c r="CF111" s="883">
        <v>1.4</v>
      </c>
      <c r="CG111" s="884"/>
      <c r="CH111" s="884"/>
      <c r="CI111" s="884"/>
      <c r="CJ111" s="884"/>
      <c r="CK111" s="952"/>
      <c r="CL111" s="901"/>
      <c r="CM111" s="838" t="s">
        <v>412</v>
      </c>
      <c r="CN111" s="839"/>
      <c r="CO111" s="839"/>
      <c r="CP111" s="839"/>
      <c r="CQ111" s="839"/>
      <c r="CR111" s="839"/>
      <c r="CS111" s="839"/>
      <c r="CT111" s="839"/>
      <c r="CU111" s="839"/>
      <c r="CV111" s="839"/>
      <c r="CW111" s="839"/>
      <c r="CX111" s="839"/>
      <c r="CY111" s="839"/>
      <c r="CZ111" s="839"/>
      <c r="DA111" s="839"/>
      <c r="DB111" s="839"/>
      <c r="DC111" s="839"/>
      <c r="DD111" s="839"/>
      <c r="DE111" s="839"/>
      <c r="DF111" s="840"/>
      <c r="DG111" s="805" t="s">
        <v>111</v>
      </c>
      <c r="DH111" s="806"/>
      <c r="DI111" s="806"/>
      <c r="DJ111" s="806"/>
      <c r="DK111" s="806"/>
      <c r="DL111" s="806" t="s">
        <v>111</v>
      </c>
      <c r="DM111" s="806"/>
      <c r="DN111" s="806"/>
      <c r="DO111" s="806"/>
      <c r="DP111" s="806"/>
      <c r="DQ111" s="806" t="s">
        <v>111</v>
      </c>
      <c r="DR111" s="806"/>
      <c r="DS111" s="806"/>
      <c r="DT111" s="806"/>
      <c r="DU111" s="806"/>
      <c r="DV111" s="858" t="s">
        <v>111</v>
      </c>
      <c r="DW111" s="858"/>
      <c r="DX111" s="858"/>
      <c r="DY111" s="858"/>
      <c r="DZ111" s="859"/>
    </row>
    <row r="112" spans="1:131" s="197" customFormat="1" ht="26.25" customHeight="1" x14ac:dyDescent="0.15">
      <c r="A112" s="937" t="s">
        <v>413</v>
      </c>
      <c r="B112" s="938"/>
      <c r="C112" s="803" t="s">
        <v>414</v>
      </c>
      <c r="D112" s="803"/>
      <c r="E112" s="803"/>
      <c r="F112" s="803"/>
      <c r="G112" s="803"/>
      <c r="H112" s="803"/>
      <c r="I112" s="803"/>
      <c r="J112" s="803"/>
      <c r="K112" s="803"/>
      <c r="L112" s="803"/>
      <c r="M112" s="803"/>
      <c r="N112" s="803"/>
      <c r="O112" s="803"/>
      <c r="P112" s="803"/>
      <c r="Q112" s="803"/>
      <c r="R112" s="803"/>
      <c r="S112" s="803"/>
      <c r="T112" s="803"/>
      <c r="U112" s="803"/>
      <c r="V112" s="803"/>
      <c r="W112" s="803"/>
      <c r="X112" s="803"/>
      <c r="Y112" s="803"/>
      <c r="Z112" s="804"/>
      <c r="AA112" s="818" t="s">
        <v>111</v>
      </c>
      <c r="AB112" s="819"/>
      <c r="AC112" s="819"/>
      <c r="AD112" s="819"/>
      <c r="AE112" s="820"/>
      <c r="AF112" s="821" t="s">
        <v>111</v>
      </c>
      <c r="AG112" s="819"/>
      <c r="AH112" s="819"/>
      <c r="AI112" s="819"/>
      <c r="AJ112" s="820"/>
      <c r="AK112" s="821" t="s">
        <v>111</v>
      </c>
      <c r="AL112" s="819"/>
      <c r="AM112" s="819"/>
      <c r="AN112" s="819"/>
      <c r="AO112" s="820"/>
      <c r="AP112" s="789" t="s">
        <v>111</v>
      </c>
      <c r="AQ112" s="790"/>
      <c r="AR112" s="790"/>
      <c r="AS112" s="790"/>
      <c r="AT112" s="791"/>
      <c r="AU112" s="958"/>
      <c r="AV112" s="959"/>
      <c r="AW112" s="959"/>
      <c r="AX112" s="959"/>
      <c r="AY112" s="960"/>
      <c r="AZ112" s="802" t="s">
        <v>415</v>
      </c>
      <c r="BA112" s="803"/>
      <c r="BB112" s="803"/>
      <c r="BC112" s="803"/>
      <c r="BD112" s="803"/>
      <c r="BE112" s="803"/>
      <c r="BF112" s="803"/>
      <c r="BG112" s="803"/>
      <c r="BH112" s="803"/>
      <c r="BI112" s="803"/>
      <c r="BJ112" s="803"/>
      <c r="BK112" s="803"/>
      <c r="BL112" s="803"/>
      <c r="BM112" s="803"/>
      <c r="BN112" s="803"/>
      <c r="BO112" s="803"/>
      <c r="BP112" s="804"/>
      <c r="BQ112" s="805">
        <v>12673510</v>
      </c>
      <c r="BR112" s="806"/>
      <c r="BS112" s="806"/>
      <c r="BT112" s="806"/>
      <c r="BU112" s="806"/>
      <c r="BV112" s="806">
        <v>12211182</v>
      </c>
      <c r="BW112" s="806"/>
      <c r="BX112" s="806"/>
      <c r="BY112" s="806"/>
      <c r="BZ112" s="806"/>
      <c r="CA112" s="806">
        <v>11482715</v>
      </c>
      <c r="CB112" s="806"/>
      <c r="CC112" s="806"/>
      <c r="CD112" s="806"/>
      <c r="CE112" s="806"/>
      <c r="CF112" s="883">
        <v>79.599999999999994</v>
      </c>
      <c r="CG112" s="884"/>
      <c r="CH112" s="884"/>
      <c r="CI112" s="884"/>
      <c r="CJ112" s="884"/>
      <c r="CK112" s="952"/>
      <c r="CL112" s="901"/>
      <c r="CM112" s="838" t="s">
        <v>416</v>
      </c>
      <c r="CN112" s="839"/>
      <c r="CO112" s="839"/>
      <c r="CP112" s="839"/>
      <c r="CQ112" s="839"/>
      <c r="CR112" s="839"/>
      <c r="CS112" s="839"/>
      <c r="CT112" s="839"/>
      <c r="CU112" s="839"/>
      <c r="CV112" s="839"/>
      <c r="CW112" s="839"/>
      <c r="CX112" s="839"/>
      <c r="CY112" s="839"/>
      <c r="CZ112" s="839"/>
      <c r="DA112" s="839"/>
      <c r="DB112" s="839"/>
      <c r="DC112" s="839"/>
      <c r="DD112" s="839"/>
      <c r="DE112" s="839"/>
      <c r="DF112" s="840"/>
      <c r="DG112" s="805">
        <v>276790</v>
      </c>
      <c r="DH112" s="806"/>
      <c r="DI112" s="806"/>
      <c r="DJ112" s="806"/>
      <c r="DK112" s="806"/>
      <c r="DL112" s="806">
        <v>242175</v>
      </c>
      <c r="DM112" s="806"/>
      <c r="DN112" s="806"/>
      <c r="DO112" s="806"/>
      <c r="DP112" s="806"/>
      <c r="DQ112" s="806">
        <v>207611</v>
      </c>
      <c r="DR112" s="806"/>
      <c r="DS112" s="806"/>
      <c r="DT112" s="806"/>
      <c r="DU112" s="806"/>
      <c r="DV112" s="858">
        <v>1.4</v>
      </c>
      <c r="DW112" s="858"/>
      <c r="DX112" s="858"/>
      <c r="DY112" s="858"/>
      <c r="DZ112" s="859"/>
    </row>
    <row r="113" spans="1:130" s="197" customFormat="1" ht="17.25" x14ac:dyDescent="0.15">
      <c r="A113" s="939"/>
      <c r="B113" s="940"/>
      <c r="C113" s="803" t="s">
        <v>417</v>
      </c>
      <c r="D113" s="803"/>
      <c r="E113" s="803"/>
      <c r="F113" s="803"/>
      <c r="G113" s="803"/>
      <c r="H113" s="803"/>
      <c r="I113" s="803"/>
      <c r="J113" s="803"/>
      <c r="K113" s="803"/>
      <c r="L113" s="803"/>
      <c r="M113" s="803"/>
      <c r="N113" s="803"/>
      <c r="O113" s="803"/>
      <c r="P113" s="803"/>
      <c r="Q113" s="803"/>
      <c r="R113" s="803"/>
      <c r="S113" s="803"/>
      <c r="T113" s="803"/>
      <c r="U113" s="803"/>
      <c r="V113" s="803"/>
      <c r="W113" s="803"/>
      <c r="X113" s="803"/>
      <c r="Y113" s="803"/>
      <c r="Z113" s="804"/>
      <c r="AA113" s="943">
        <v>1035576</v>
      </c>
      <c r="AB113" s="944"/>
      <c r="AC113" s="944"/>
      <c r="AD113" s="944"/>
      <c r="AE113" s="945"/>
      <c r="AF113" s="946">
        <v>1070021</v>
      </c>
      <c r="AG113" s="944"/>
      <c r="AH113" s="944"/>
      <c r="AI113" s="944"/>
      <c r="AJ113" s="945"/>
      <c r="AK113" s="946">
        <v>1134863</v>
      </c>
      <c r="AL113" s="944"/>
      <c r="AM113" s="944"/>
      <c r="AN113" s="944"/>
      <c r="AO113" s="945"/>
      <c r="AP113" s="947">
        <v>7.9</v>
      </c>
      <c r="AQ113" s="948"/>
      <c r="AR113" s="948"/>
      <c r="AS113" s="948"/>
      <c r="AT113" s="949"/>
      <c r="AU113" s="958"/>
      <c r="AV113" s="959"/>
      <c r="AW113" s="959"/>
      <c r="AX113" s="959"/>
      <c r="AY113" s="960"/>
      <c r="AZ113" s="802" t="s">
        <v>418</v>
      </c>
      <c r="BA113" s="803"/>
      <c r="BB113" s="803"/>
      <c r="BC113" s="803"/>
      <c r="BD113" s="803"/>
      <c r="BE113" s="803"/>
      <c r="BF113" s="803"/>
      <c r="BG113" s="803"/>
      <c r="BH113" s="803"/>
      <c r="BI113" s="803"/>
      <c r="BJ113" s="803"/>
      <c r="BK113" s="803"/>
      <c r="BL113" s="803"/>
      <c r="BM113" s="803"/>
      <c r="BN113" s="803"/>
      <c r="BO113" s="803"/>
      <c r="BP113" s="804"/>
      <c r="BQ113" s="805">
        <v>647022</v>
      </c>
      <c r="BR113" s="806"/>
      <c r="BS113" s="806"/>
      <c r="BT113" s="806"/>
      <c r="BU113" s="806"/>
      <c r="BV113" s="806">
        <v>124438</v>
      </c>
      <c r="BW113" s="806"/>
      <c r="BX113" s="806"/>
      <c r="BY113" s="806"/>
      <c r="BZ113" s="806"/>
      <c r="CA113" s="806">
        <v>76998</v>
      </c>
      <c r="CB113" s="806"/>
      <c r="CC113" s="806"/>
      <c r="CD113" s="806"/>
      <c r="CE113" s="806"/>
      <c r="CF113" s="883">
        <v>0.5</v>
      </c>
      <c r="CG113" s="884"/>
      <c r="CH113" s="884"/>
      <c r="CI113" s="884"/>
      <c r="CJ113" s="884"/>
      <c r="CK113" s="952"/>
      <c r="CL113" s="901"/>
      <c r="CM113" s="838" t="s">
        <v>419</v>
      </c>
      <c r="CN113" s="839"/>
      <c r="CO113" s="839"/>
      <c r="CP113" s="839"/>
      <c r="CQ113" s="839"/>
      <c r="CR113" s="839"/>
      <c r="CS113" s="839"/>
      <c r="CT113" s="839"/>
      <c r="CU113" s="839"/>
      <c r="CV113" s="839"/>
      <c r="CW113" s="839"/>
      <c r="CX113" s="839"/>
      <c r="CY113" s="839"/>
      <c r="CZ113" s="839"/>
      <c r="DA113" s="839"/>
      <c r="DB113" s="839"/>
      <c r="DC113" s="839"/>
      <c r="DD113" s="839"/>
      <c r="DE113" s="839"/>
      <c r="DF113" s="840"/>
      <c r="DG113" s="818" t="s">
        <v>111</v>
      </c>
      <c r="DH113" s="819"/>
      <c r="DI113" s="819"/>
      <c r="DJ113" s="819"/>
      <c r="DK113" s="820"/>
      <c r="DL113" s="821" t="s">
        <v>111</v>
      </c>
      <c r="DM113" s="819"/>
      <c r="DN113" s="819"/>
      <c r="DO113" s="819"/>
      <c r="DP113" s="820"/>
      <c r="DQ113" s="821" t="s">
        <v>111</v>
      </c>
      <c r="DR113" s="819"/>
      <c r="DS113" s="819"/>
      <c r="DT113" s="819"/>
      <c r="DU113" s="820"/>
      <c r="DV113" s="789" t="s">
        <v>111</v>
      </c>
      <c r="DW113" s="790"/>
      <c r="DX113" s="790"/>
      <c r="DY113" s="790"/>
      <c r="DZ113" s="791"/>
    </row>
    <row r="114" spans="1:130" s="197" customFormat="1" ht="17.25" x14ac:dyDescent="0.15">
      <c r="A114" s="939"/>
      <c r="B114" s="940"/>
      <c r="C114" s="803" t="s">
        <v>420</v>
      </c>
      <c r="D114" s="803"/>
      <c r="E114" s="803"/>
      <c r="F114" s="803"/>
      <c r="G114" s="803"/>
      <c r="H114" s="803"/>
      <c r="I114" s="803"/>
      <c r="J114" s="803"/>
      <c r="K114" s="803"/>
      <c r="L114" s="803"/>
      <c r="M114" s="803"/>
      <c r="N114" s="803"/>
      <c r="O114" s="803"/>
      <c r="P114" s="803"/>
      <c r="Q114" s="803"/>
      <c r="R114" s="803"/>
      <c r="S114" s="803"/>
      <c r="T114" s="803"/>
      <c r="U114" s="803"/>
      <c r="V114" s="803"/>
      <c r="W114" s="803"/>
      <c r="X114" s="803"/>
      <c r="Y114" s="803"/>
      <c r="Z114" s="804"/>
      <c r="AA114" s="818">
        <v>206494</v>
      </c>
      <c r="AB114" s="819"/>
      <c r="AC114" s="819"/>
      <c r="AD114" s="819"/>
      <c r="AE114" s="820"/>
      <c r="AF114" s="821">
        <v>147871</v>
      </c>
      <c r="AG114" s="819"/>
      <c r="AH114" s="819"/>
      <c r="AI114" s="819"/>
      <c r="AJ114" s="820"/>
      <c r="AK114" s="821">
        <v>59795</v>
      </c>
      <c r="AL114" s="819"/>
      <c r="AM114" s="819"/>
      <c r="AN114" s="819"/>
      <c r="AO114" s="820"/>
      <c r="AP114" s="789">
        <v>0.4</v>
      </c>
      <c r="AQ114" s="790"/>
      <c r="AR114" s="790"/>
      <c r="AS114" s="790"/>
      <c r="AT114" s="791"/>
      <c r="AU114" s="958"/>
      <c r="AV114" s="959"/>
      <c r="AW114" s="959"/>
      <c r="AX114" s="959"/>
      <c r="AY114" s="960"/>
      <c r="AZ114" s="802" t="s">
        <v>421</v>
      </c>
      <c r="BA114" s="803"/>
      <c r="BB114" s="803"/>
      <c r="BC114" s="803"/>
      <c r="BD114" s="803"/>
      <c r="BE114" s="803"/>
      <c r="BF114" s="803"/>
      <c r="BG114" s="803"/>
      <c r="BH114" s="803"/>
      <c r="BI114" s="803"/>
      <c r="BJ114" s="803"/>
      <c r="BK114" s="803"/>
      <c r="BL114" s="803"/>
      <c r="BM114" s="803"/>
      <c r="BN114" s="803"/>
      <c r="BO114" s="803"/>
      <c r="BP114" s="804"/>
      <c r="BQ114" s="805">
        <v>5239598</v>
      </c>
      <c r="BR114" s="806"/>
      <c r="BS114" s="806"/>
      <c r="BT114" s="806"/>
      <c r="BU114" s="806"/>
      <c r="BV114" s="806">
        <v>4850216</v>
      </c>
      <c r="BW114" s="806"/>
      <c r="BX114" s="806"/>
      <c r="BY114" s="806"/>
      <c r="BZ114" s="806"/>
      <c r="CA114" s="806">
        <v>4866241</v>
      </c>
      <c r="CB114" s="806"/>
      <c r="CC114" s="806"/>
      <c r="CD114" s="806"/>
      <c r="CE114" s="806"/>
      <c r="CF114" s="883">
        <v>33.700000000000003</v>
      </c>
      <c r="CG114" s="884"/>
      <c r="CH114" s="884"/>
      <c r="CI114" s="884"/>
      <c r="CJ114" s="884"/>
      <c r="CK114" s="952"/>
      <c r="CL114" s="901"/>
      <c r="CM114" s="838" t="s">
        <v>422</v>
      </c>
      <c r="CN114" s="839"/>
      <c r="CO114" s="839"/>
      <c r="CP114" s="839"/>
      <c r="CQ114" s="839"/>
      <c r="CR114" s="839"/>
      <c r="CS114" s="839"/>
      <c r="CT114" s="839"/>
      <c r="CU114" s="839"/>
      <c r="CV114" s="839"/>
      <c r="CW114" s="839"/>
      <c r="CX114" s="839"/>
      <c r="CY114" s="839"/>
      <c r="CZ114" s="839"/>
      <c r="DA114" s="839"/>
      <c r="DB114" s="839"/>
      <c r="DC114" s="839"/>
      <c r="DD114" s="839"/>
      <c r="DE114" s="839"/>
      <c r="DF114" s="840"/>
      <c r="DG114" s="818" t="s">
        <v>111</v>
      </c>
      <c r="DH114" s="819"/>
      <c r="DI114" s="819"/>
      <c r="DJ114" s="819"/>
      <c r="DK114" s="820"/>
      <c r="DL114" s="821" t="s">
        <v>111</v>
      </c>
      <c r="DM114" s="819"/>
      <c r="DN114" s="819"/>
      <c r="DO114" s="819"/>
      <c r="DP114" s="820"/>
      <c r="DQ114" s="821" t="s">
        <v>111</v>
      </c>
      <c r="DR114" s="819"/>
      <c r="DS114" s="819"/>
      <c r="DT114" s="819"/>
      <c r="DU114" s="820"/>
      <c r="DV114" s="789" t="s">
        <v>111</v>
      </c>
      <c r="DW114" s="790"/>
      <c r="DX114" s="790"/>
      <c r="DY114" s="790"/>
      <c r="DZ114" s="791"/>
    </row>
    <row r="115" spans="1:130" s="197" customFormat="1" ht="17.25" x14ac:dyDescent="0.15">
      <c r="A115" s="939"/>
      <c r="B115" s="940"/>
      <c r="C115" s="803" t="s">
        <v>423</v>
      </c>
      <c r="D115" s="803"/>
      <c r="E115" s="803"/>
      <c r="F115" s="803"/>
      <c r="G115" s="803"/>
      <c r="H115" s="803"/>
      <c r="I115" s="803"/>
      <c r="J115" s="803"/>
      <c r="K115" s="803"/>
      <c r="L115" s="803"/>
      <c r="M115" s="803"/>
      <c r="N115" s="803"/>
      <c r="O115" s="803"/>
      <c r="P115" s="803"/>
      <c r="Q115" s="803"/>
      <c r="R115" s="803"/>
      <c r="S115" s="803"/>
      <c r="T115" s="803"/>
      <c r="U115" s="803"/>
      <c r="V115" s="803"/>
      <c r="W115" s="803"/>
      <c r="X115" s="803"/>
      <c r="Y115" s="803"/>
      <c r="Z115" s="804"/>
      <c r="AA115" s="943">
        <v>35288</v>
      </c>
      <c r="AB115" s="944"/>
      <c r="AC115" s="944"/>
      <c r="AD115" s="944"/>
      <c r="AE115" s="945"/>
      <c r="AF115" s="946">
        <v>34435</v>
      </c>
      <c r="AG115" s="944"/>
      <c r="AH115" s="944"/>
      <c r="AI115" s="944"/>
      <c r="AJ115" s="945"/>
      <c r="AK115" s="946">
        <v>35996</v>
      </c>
      <c r="AL115" s="944"/>
      <c r="AM115" s="944"/>
      <c r="AN115" s="944"/>
      <c r="AO115" s="945"/>
      <c r="AP115" s="947">
        <v>0.2</v>
      </c>
      <c r="AQ115" s="948"/>
      <c r="AR115" s="948"/>
      <c r="AS115" s="948"/>
      <c r="AT115" s="949"/>
      <c r="AU115" s="958"/>
      <c r="AV115" s="959"/>
      <c r="AW115" s="959"/>
      <c r="AX115" s="959"/>
      <c r="AY115" s="960"/>
      <c r="AZ115" s="802" t="s">
        <v>424</v>
      </c>
      <c r="BA115" s="803"/>
      <c r="BB115" s="803"/>
      <c r="BC115" s="803"/>
      <c r="BD115" s="803"/>
      <c r="BE115" s="803"/>
      <c r="BF115" s="803"/>
      <c r="BG115" s="803"/>
      <c r="BH115" s="803"/>
      <c r="BI115" s="803"/>
      <c r="BJ115" s="803"/>
      <c r="BK115" s="803"/>
      <c r="BL115" s="803"/>
      <c r="BM115" s="803"/>
      <c r="BN115" s="803"/>
      <c r="BO115" s="803"/>
      <c r="BP115" s="804"/>
      <c r="BQ115" s="805" t="s">
        <v>111</v>
      </c>
      <c r="BR115" s="806"/>
      <c r="BS115" s="806"/>
      <c r="BT115" s="806"/>
      <c r="BU115" s="806"/>
      <c r="BV115" s="806" t="s">
        <v>111</v>
      </c>
      <c r="BW115" s="806"/>
      <c r="BX115" s="806"/>
      <c r="BY115" s="806"/>
      <c r="BZ115" s="806"/>
      <c r="CA115" s="806" t="s">
        <v>111</v>
      </c>
      <c r="CB115" s="806"/>
      <c r="CC115" s="806"/>
      <c r="CD115" s="806"/>
      <c r="CE115" s="806"/>
      <c r="CF115" s="883" t="s">
        <v>111</v>
      </c>
      <c r="CG115" s="884"/>
      <c r="CH115" s="884"/>
      <c r="CI115" s="884"/>
      <c r="CJ115" s="884"/>
      <c r="CK115" s="952"/>
      <c r="CL115" s="901"/>
      <c r="CM115" s="802" t="s">
        <v>425</v>
      </c>
      <c r="CN115" s="932"/>
      <c r="CO115" s="932"/>
      <c r="CP115" s="932"/>
      <c r="CQ115" s="932"/>
      <c r="CR115" s="932"/>
      <c r="CS115" s="932"/>
      <c r="CT115" s="932"/>
      <c r="CU115" s="932"/>
      <c r="CV115" s="932"/>
      <c r="CW115" s="932"/>
      <c r="CX115" s="932"/>
      <c r="CY115" s="932"/>
      <c r="CZ115" s="932"/>
      <c r="DA115" s="932"/>
      <c r="DB115" s="932"/>
      <c r="DC115" s="932"/>
      <c r="DD115" s="932"/>
      <c r="DE115" s="932"/>
      <c r="DF115" s="804"/>
      <c r="DG115" s="818" t="s">
        <v>111</v>
      </c>
      <c r="DH115" s="819"/>
      <c r="DI115" s="819"/>
      <c r="DJ115" s="819"/>
      <c r="DK115" s="820"/>
      <c r="DL115" s="821" t="s">
        <v>111</v>
      </c>
      <c r="DM115" s="819"/>
      <c r="DN115" s="819"/>
      <c r="DO115" s="819"/>
      <c r="DP115" s="820"/>
      <c r="DQ115" s="821" t="s">
        <v>111</v>
      </c>
      <c r="DR115" s="819"/>
      <c r="DS115" s="819"/>
      <c r="DT115" s="819"/>
      <c r="DU115" s="820"/>
      <c r="DV115" s="789" t="s">
        <v>111</v>
      </c>
      <c r="DW115" s="790"/>
      <c r="DX115" s="790"/>
      <c r="DY115" s="790"/>
      <c r="DZ115" s="791"/>
    </row>
    <row r="116" spans="1:130" s="197" customFormat="1" ht="17.25" x14ac:dyDescent="0.15">
      <c r="A116" s="941"/>
      <c r="B116" s="942"/>
      <c r="C116" s="881" t="s">
        <v>426</v>
      </c>
      <c r="D116" s="881"/>
      <c r="E116" s="881"/>
      <c r="F116" s="881"/>
      <c r="G116" s="881"/>
      <c r="H116" s="881"/>
      <c r="I116" s="881"/>
      <c r="J116" s="881"/>
      <c r="K116" s="881"/>
      <c r="L116" s="881"/>
      <c r="M116" s="881"/>
      <c r="N116" s="881"/>
      <c r="O116" s="881"/>
      <c r="P116" s="881"/>
      <c r="Q116" s="881"/>
      <c r="R116" s="881"/>
      <c r="S116" s="881"/>
      <c r="T116" s="881"/>
      <c r="U116" s="881"/>
      <c r="V116" s="881"/>
      <c r="W116" s="881"/>
      <c r="X116" s="881"/>
      <c r="Y116" s="881"/>
      <c r="Z116" s="882"/>
      <c r="AA116" s="818">
        <v>132</v>
      </c>
      <c r="AB116" s="819"/>
      <c r="AC116" s="819"/>
      <c r="AD116" s="819"/>
      <c r="AE116" s="820"/>
      <c r="AF116" s="821">
        <v>271</v>
      </c>
      <c r="AG116" s="819"/>
      <c r="AH116" s="819"/>
      <c r="AI116" s="819"/>
      <c r="AJ116" s="820"/>
      <c r="AK116" s="821">
        <v>178</v>
      </c>
      <c r="AL116" s="819"/>
      <c r="AM116" s="819"/>
      <c r="AN116" s="819"/>
      <c r="AO116" s="820"/>
      <c r="AP116" s="789">
        <v>0</v>
      </c>
      <c r="AQ116" s="790"/>
      <c r="AR116" s="790"/>
      <c r="AS116" s="790"/>
      <c r="AT116" s="791"/>
      <c r="AU116" s="958"/>
      <c r="AV116" s="959"/>
      <c r="AW116" s="959"/>
      <c r="AX116" s="959"/>
      <c r="AY116" s="960"/>
      <c r="AZ116" s="802" t="s">
        <v>427</v>
      </c>
      <c r="BA116" s="803"/>
      <c r="BB116" s="803"/>
      <c r="BC116" s="803"/>
      <c r="BD116" s="803"/>
      <c r="BE116" s="803"/>
      <c r="BF116" s="803"/>
      <c r="BG116" s="803"/>
      <c r="BH116" s="803"/>
      <c r="BI116" s="803"/>
      <c r="BJ116" s="803"/>
      <c r="BK116" s="803"/>
      <c r="BL116" s="803"/>
      <c r="BM116" s="803"/>
      <c r="BN116" s="803"/>
      <c r="BO116" s="803"/>
      <c r="BP116" s="804"/>
      <c r="BQ116" s="805" t="s">
        <v>111</v>
      </c>
      <c r="BR116" s="806"/>
      <c r="BS116" s="806"/>
      <c r="BT116" s="806"/>
      <c r="BU116" s="806"/>
      <c r="BV116" s="806" t="s">
        <v>111</v>
      </c>
      <c r="BW116" s="806"/>
      <c r="BX116" s="806"/>
      <c r="BY116" s="806"/>
      <c r="BZ116" s="806"/>
      <c r="CA116" s="806" t="s">
        <v>111</v>
      </c>
      <c r="CB116" s="806"/>
      <c r="CC116" s="806"/>
      <c r="CD116" s="806"/>
      <c r="CE116" s="806"/>
      <c r="CF116" s="883" t="s">
        <v>111</v>
      </c>
      <c r="CG116" s="884"/>
      <c r="CH116" s="884"/>
      <c r="CI116" s="884"/>
      <c r="CJ116" s="884"/>
      <c r="CK116" s="952"/>
      <c r="CL116" s="901"/>
      <c r="CM116" s="838" t="s">
        <v>428</v>
      </c>
      <c r="CN116" s="839"/>
      <c r="CO116" s="839"/>
      <c r="CP116" s="839"/>
      <c r="CQ116" s="839"/>
      <c r="CR116" s="839"/>
      <c r="CS116" s="839"/>
      <c r="CT116" s="839"/>
      <c r="CU116" s="839"/>
      <c r="CV116" s="839"/>
      <c r="CW116" s="839"/>
      <c r="CX116" s="839"/>
      <c r="CY116" s="839"/>
      <c r="CZ116" s="839"/>
      <c r="DA116" s="839"/>
      <c r="DB116" s="839"/>
      <c r="DC116" s="839"/>
      <c r="DD116" s="839"/>
      <c r="DE116" s="839"/>
      <c r="DF116" s="840"/>
      <c r="DG116" s="818" t="s">
        <v>111</v>
      </c>
      <c r="DH116" s="819"/>
      <c r="DI116" s="819"/>
      <c r="DJ116" s="819"/>
      <c r="DK116" s="820"/>
      <c r="DL116" s="821" t="s">
        <v>111</v>
      </c>
      <c r="DM116" s="819"/>
      <c r="DN116" s="819"/>
      <c r="DO116" s="819"/>
      <c r="DP116" s="820"/>
      <c r="DQ116" s="821" t="s">
        <v>111</v>
      </c>
      <c r="DR116" s="819"/>
      <c r="DS116" s="819"/>
      <c r="DT116" s="819"/>
      <c r="DU116" s="820"/>
      <c r="DV116" s="789" t="s">
        <v>111</v>
      </c>
      <c r="DW116" s="790"/>
      <c r="DX116" s="790"/>
      <c r="DY116" s="790"/>
      <c r="DZ116" s="791"/>
    </row>
    <row r="117" spans="1:130" s="197" customFormat="1" ht="17.25" x14ac:dyDescent="0.15">
      <c r="A117" s="922" t="s">
        <v>169</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72" t="s">
        <v>429</v>
      </c>
      <c r="Z117" s="924"/>
      <c r="AA117" s="929">
        <v>4677232</v>
      </c>
      <c r="AB117" s="930"/>
      <c r="AC117" s="930"/>
      <c r="AD117" s="930"/>
      <c r="AE117" s="931"/>
      <c r="AF117" s="933">
        <v>4587472</v>
      </c>
      <c r="AG117" s="930"/>
      <c r="AH117" s="930"/>
      <c r="AI117" s="930"/>
      <c r="AJ117" s="931"/>
      <c r="AK117" s="933">
        <v>4849121</v>
      </c>
      <c r="AL117" s="930"/>
      <c r="AM117" s="930"/>
      <c r="AN117" s="930"/>
      <c r="AO117" s="931"/>
      <c r="AP117" s="934"/>
      <c r="AQ117" s="935"/>
      <c r="AR117" s="935"/>
      <c r="AS117" s="935"/>
      <c r="AT117" s="936"/>
      <c r="AU117" s="958"/>
      <c r="AV117" s="959"/>
      <c r="AW117" s="959"/>
      <c r="AX117" s="959"/>
      <c r="AY117" s="960"/>
      <c r="AZ117" s="880" t="s">
        <v>430</v>
      </c>
      <c r="BA117" s="881"/>
      <c r="BB117" s="881"/>
      <c r="BC117" s="881"/>
      <c r="BD117" s="881"/>
      <c r="BE117" s="881"/>
      <c r="BF117" s="881"/>
      <c r="BG117" s="881"/>
      <c r="BH117" s="881"/>
      <c r="BI117" s="881"/>
      <c r="BJ117" s="881"/>
      <c r="BK117" s="881"/>
      <c r="BL117" s="881"/>
      <c r="BM117" s="881"/>
      <c r="BN117" s="881"/>
      <c r="BO117" s="881"/>
      <c r="BP117" s="882"/>
      <c r="BQ117" s="892" t="s">
        <v>111</v>
      </c>
      <c r="BR117" s="893"/>
      <c r="BS117" s="893"/>
      <c r="BT117" s="893"/>
      <c r="BU117" s="893"/>
      <c r="BV117" s="893" t="s">
        <v>111</v>
      </c>
      <c r="BW117" s="893"/>
      <c r="BX117" s="893"/>
      <c r="BY117" s="893"/>
      <c r="BZ117" s="893"/>
      <c r="CA117" s="893" t="s">
        <v>111</v>
      </c>
      <c r="CB117" s="893"/>
      <c r="CC117" s="893"/>
      <c r="CD117" s="893"/>
      <c r="CE117" s="893"/>
      <c r="CF117" s="883" t="s">
        <v>111</v>
      </c>
      <c r="CG117" s="884"/>
      <c r="CH117" s="884"/>
      <c r="CI117" s="884"/>
      <c r="CJ117" s="884"/>
      <c r="CK117" s="952"/>
      <c r="CL117" s="901"/>
      <c r="CM117" s="838" t="s">
        <v>431</v>
      </c>
      <c r="CN117" s="839"/>
      <c r="CO117" s="839"/>
      <c r="CP117" s="839"/>
      <c r="CQ117" s="839"/>
      <c r="CR117" s="839"/>
      <c r="CS117" s="839"/>
      <c r="CT117" s="839"/>
      <c r="CU117" s="839"/>
      <c r="CV117" s="839"/>
      <c r="CW117" s="839"/>
      <c r="CX117" s="839"/>
      <c r="CY117" s="839"/>
      <c r="CZ117" s="839"/>
      <c r="DA117" s="839"/>
      <c r="DB117" s="839"/>
      <c r="DC117" s="839"/>
      <c r="DD117" s="839"/>
      <c r="DE117" s="839"/>
      <c r="DF117" s="840"/>
      <c r="DG117" s="818" t="s">
        <v>111</v>
      </c>
      <c r="DH117" s="819"/>
      <c r="DI117" s="819"/>
      <c r="DJ117" s="819"/>
      <c r="DK117" s="820"/>
      <c r="DL117" s="821" t="s">
        <v>111</v>
      </c>
      <c r="DM117" s="819"/>
      <c r="DN117" s="819"/>
      <c r="DO117" s="819"/>
      <c r="DP117" s="820"/>
      <c r="DQ117" s="821" t="s">
        <v>111</v>
      </c>
      <c r="DR117" s="819"/>
      <c r="DS117" s="819"/>
      <c r="DT117" s="819"/>
      <c r="DU117" s="820"/>
      <c r="DV117" s="789" t="s">
        <v>111</v>
      </c>
      <c r="DW117" s="790"/>
      <c r="DX117" s="790"/>
      <c r="DY117" s="790"/>
      <c r="DZ117" s="791"/>
    </row>
    <row r="118" spans="1:130" s="197" customFormat="1" ht="17.25" x14ac:dyDescent="0.15">
      <c r="A118" s="922" t="s">
        <v>405</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403</v>
      </c>
      <c r="AB118" s="923"/>
      <c r="AC118" s="923"/>
      <c r="AD118" s="923"/>
      <c r="AE118" s="924"/>
      <c r="AF118" s="925" t="s">
        <v>286</v>
      </c>
      <c r="AG118" s="923"/>
      <c r="AH118" s="923"/>
      <c r="AI118" s="923"/>
      <c r="AJ118" s="924"/>
      <c r="AK118" s="925" t="s">
        <v>285</v>
      </c>
      <c r="AL118" s="923"/>
      <c r="AM118" s="923"/>
      <c r="AN118" s="923"/>
      <c r="AO118" s="924"/>
      <c r="AP118" s="926" t="s">
        <v>404</v>
      </c>
      <c r="AQ118" s="927"/>
      <c r="AR118" s="927"/>
      <c r="AS118" s="927"/>
      <c r="AT118" s="928"/>
      <c r="AU118" s="961"/>
      <c r="AV118" s="962"/>
      <c r="AW118" s="962"/>
      <c r="AX118" s="962"/>
      <c r="AY118" s="962"/>
      <c r="AZ118" s="228" t="s">
        <v>169</v>
      </c>
      <c r="BA118" s="228"/>
      <c r="BB118" s="228"/>
      <c r="BC118" s="228"/>
      <c r="BD118" s="228"/>
      <c r="BE118" s="228"/>
      <c r="BF118" s="228"/>
      <c r="BG118" s="228"/>
      <c r="BH118" s="228"/>
      <c r="BI118" s="228"/>
      <c r="BJ118" s="228"/>
      <c r="BK118" s="228"/>
      <c r="BL118" s="228"/>
      <c r="BM118" s="228"/>
      <c r="BN118" s="228"/>
      <c r="BO118" s="872" t="s">
        <v>432</v>
      </c>
      <c r="BP118" s="873"/>
      <c r="BQ118" s="892">
        <v>52507582</v>
      </c>
      <c r="BR118" s="893"/>
      <c r="BS118" s="893"/>
      <c r="BT118" s="893"/>
      <c r="BU118" s="893"/>
      <c r="BV118" s="893">
        <v>52150821</v>
      </c>
      <c r="BW118" s="893"/>
      <c r="BX118" s="893"/>
      <c r="BY118" s="893"/>
      <c r="BZ118" s="893"/>
      <c r="CA118" s="893">
        <v>51227365</v>
      </c>
      <c r="CB118" s="893"/>
      <c r="CC118" s="893"/>
      <c r="CD118" s="893"/>
      <c r="CE118" s="893"/>
      <c r="CF118" s="778"/>
      <c r="CG118" s="779"/>
      <c r="CH118" s="779"/>
      <c r="CI118" s="779"/>
      <c r="CJ118" s="876"/>
      <c r="CK118" s="952"/>
      <c r="CL118" s="901"/>
      <c r="CM118" s="838" t="s">
        <v>433</v>
      </c>
      <c r="CN118" s="839"/>
      <c r="CO118" s="839"/>
      <c r="CP118" s="839"/>
      <c r="CQ118" s="839"/>
      <c r="CR118" s="839"/>
      <c r="CS118" s="839"/>
      <c r="CT118" s="839"/>
      <c r="CU118" s="839"/>
      <c r="CV118" s="839"/>
      <c r="CW118" s="839"/>
      <c r="CX118" s="839"/>
      <c r="CY118" s="839"/>
      <c r="CZ118" s="839"/>
      <c r="DA118" s="839"/>
      <c r="DB118" s="839"/>
      <c r="DC118" s="839"/>
      <c r="DD118" s="839"/>
      <c r="DE118" s="839"/>
      <c r="DF118" s="840"/>
      <c r="DG118" s="818" t="s">
        <v>111</v>
      </c>
      <c r="DH118" s="819"/>
      <c r="DI118" s="819"/>
      <c r="DJ118" s="819"/>
      <c r="DK118" s="820"/>
      <c r="DL118" s="821" t="s">
        <v>111</v>
      </c>
      <c r="DM118" s="819"/>
      <c r="DN118" s="819"/>
      <c r="DO118" s="819"/>
      <c r="DP118" s="820"/>
      <c r="DQ118" s="821" t="s">
        <v>111</v>
      </c>
      <c r="DR118" s="819"/>
      <c r="DS118" s="819"/>
      <c r="DT118" s="819"/>
      <c r="DU118" s="820"/>
      <c r="DV118" s="789" t="s">
        <v>111</v>
      </c>
      <c r="DW118" s="790"/>
      <c r="DX118" s="790"/>
      <c r="DY118" s="790"/>
      <c r="DZ118" s="791"/>
    </row>
    <row r="119" spans="1:130" s="197" customFormat="1" ht="17.25" x14ac:dyDescent="0.15">
      <c r="A119" s="898" t="s">
        <v>408</v>
      </c>
      <c r="B119" s="899"/>
      <c r="C119" s="904" t="s">
        <v>409</v>
      </c>
      <c r="D119" s="905"/>
      <c r="E119" s="905"/>
      <c r="F119" s="905"/>
      <c r="G119" s="905"/>
      <c r="H119" s="905"/>
      <c r="I119" s="905"/>
      <c r="J119" s="905"/>
      <c r="K119" s="905"/>
      <c r="L119" s="905"/>
      <c r="M119" s="905"/>
      <c r="N119" s="905"/>
      <c r="O119" s="905"/>
      <c r="P119" s="905"/>
      <c r="Q119" s="905"/>
      <c r="R119" s="905"/>
      <c r="S119" s="905"/>
      <c r="T119" s="905"/>
      <c r="U119" s="905"/>
      <c r="V119" s="905"/>
      <c r="W119" s="905"/>
      <c r="X119" s="905"/>
      <c r="Y119" s="905"/>
      <c r="Z119" s="906"/>
      <c r="AA119" s="907" t="s">
        <v>111</v>
      </c>
      <c r="AB119" s="908"/>
      <c r="AC119" s="908"/>
      <c r="AD119" s="908"/>
      <c r="AE119" s="909"/>
      <c r="AF119" s="910" t="s">
        <v>111</v>
      </c>
      <c r="AG119" s="908"/>
      <c r="AH119" s="908"/>
      <c r="AI119" s="908"/>
      <c r="AJ119" s="909"/>
      <c r="AK119" s="910" t="s">
        <v>111</v>
      </c>
      <c r="AL119" s="908"/>
      <c r="AM119" s="908"/>
      <c r="AN119" s="908"/>
      <c r="AO119" s="909"/>
      <c r="AP119" s="911" t="s">
        <v>111</v>
      </c>
      <c r="AQ119" s="912"/>
      <c r="AR119" s="912"/>
      <c r="AS119" s="912"/>
      <c r="AT119" s="913"/>
      <c r="AU119" s="914" t="s">
        <v>434</v>
      </c>
      <c r="AV119" s="915"/>
      <c r="AW119" s="915"/>
      <c r="AX119" s="915"/>
      <c r="AY119" s="916"/>
      <c r="AZ119" s="851" t="s">
        <v>435</v>
      </c>
      <c r="BA119" s="793"/>
      <c r="BB119" s="793"/>
      <c r="BC119" s="793"/>
      <c r="BD119" s="793"/>
      <c r="BE119" s="793"/>
      <c r="BF119" s="793"/>
      <c r="BG119" s="793"/>
      <c r="BH119" s="793"/>
      <c r="BI119" s="793"/>
      <c r="BJ119" s="793"/>
      <c r="BK119" s="793"/>
      <c r="BL119" s="793"/>
      <c r="BM119" s="793"/>
      <c r="BN119" s="793"/>
      <c r="BO119" s="793"/>
      <c r="BP119" s="794"/>
      <c r="BQ119" s="834">
        <v>12692849</v>
      </c>
      <c r="BR119" s="835"/>
      <c r="BS119" s="835"/>
      <c r="BT119" s="835"/>
      <c r="BU119" s="835"/>
      <c r="BV119" s="835">
        <v>13016611</v>
      </c>
      <c r="BW119" s="835"/>
      <c r="BX119" s="835"/>
      <c r="BY119" s="835"/>
      <c r="BZ119" s="835"/>
      <c r="CA119" s="835">
        <v>14685279</v>
      </c>
      <c r="CB119" s="835"/>
      <c r="CC119" s="835"/>
      <c r="CD119" s="835"/>
      <c r="CE119" s="835"/>
      <c r="CF119" s="896">
        <v>101.8</v>
      </c>
      <c r="CG119" s="897"/>
      <c r="CH119" s="897"/>
      <c r="CI119" s="897"/>
      <c r="CJ119" s="897"/>
      <c r="CK119" s="953"/>
      <c r="CL119" s="903"/>
      <c r="CM119" s="860" t="s">
        <v>436</v>
      </c>
      <c r="CN119" s="861"/>
      <c r="CO119" s="861"/>
      <c r="CP119" s="861"/>
      <c r="CQ119" s="861"/>
      <c r="CR119" s="861"/>
      <c r="CS119" s="861"/>
      <c r="CT119" s="861"/>
      <c r="CU119" s="861"/>
      <c r="CV119" s="861"/>
      <c r="CW119" s="861"/>
      <c r="CX119" s="861"/>
      <c r="CY119" s="861"/>
      <c r="CZ119" s="861"/>
      <c r="DA119" s="861"/>
      <c r="DB119" s="861"/>
      <c r="DC119" s="861"/>
      <c r="DD119" s="861"/>
      <c r="DE119" s="861"/>
      <c r="DF119" s="862"/>
      <c r="DG119" s="751" t="s">
        <v>111</v>
      </c>
      <c r="DH119" s="752"/>
      <c r="DI119" s="752"/>
      <c r="DJ119" s="752"/>
      <c r="DK119" s="753"/>
      <c r="DL119" s="754" t="s">
        <v>111</v>
      </c>
      <c r="DM119" s="752"/>
      <c r="DN119" s="752"/>
      <c r="DO119" s="752"/>
      <c r="DP119" s="753"/>
      <c r="DQ119" s="754" t="s">
        <v>111</v>
      </c>
      <c r="DR119" s="752"/>
      <c r="DS119" s="752"/>
      <c r="DT119" s="752"/>
      <c r="DU119" s="753"/>
      <c r="DV119" s="842" t="s">
        <v>111</v>
      </c>
      <c r="DW119" s="843"/>
      <c r="DX119" s="843"/>
      <c r="DY119" s="843"/>
      <c r="DZ119" s="844"/>
    </row>
    <row r="120" spans="1:130" s="197" customFormat="1" ht="17.25" x14ac:dyDescent="0.15">
      <c r="A120" s="900"/>
      <c r="B120" s="901"/>
      <c r="C120" s="838" t="s">
        <v>412</v>
      </c>
      <c r="D120" s="839"/>
      <c r="E120" s="839"/>
      <c r="F120" s="839"/>
      <c r="G120" s="839"/>
      <c r="H120" s="839"/>
      <c r="I120" s="839"/>
      <c r="J120" s="839"/>
      <c r="K120" s="839"/>
      <c r="L120" s="839"/>
      <c r="M120" s="839"/>
      <c r="N120" s="839"/>
      <c r="O120" s="839"/>
      <c r="P120" s="839"/>
      <c r="Q120" s="839"/>
      <c r="R120" s="839"/>
      <c r="S120" s="839"/>
      <c r="T120" s="839"/>
      <c r="U120" s="839"/>
      <c r="V120" s="839"/>
      <c r="W120" s="839"/>
      <c r="X120" s="839"/>
      <c r="Y120" s="839"/>
      <c r="Z120" s="840"/>
      <c r="AA120" s="818" t="s">
        <v>111</v>
      </c>
      <c r="AB120" s="819"/>
      <c r="AC120" s="819"/>
      <c r="AD120" s="819"/>
      <c r="AE120" s="820"/>
      <c r="AF120" s="821" t="s">
        <v>111</v>
      </c>
      <c r="AG120" s="819"/>
      <c r="AH120" s="819"/>
      <c r="AI120" s="819"/>
      <c r="AJ120" s="820"/>
      <c r="AK120" s="821" t="s">
        <v>111</v>
      </c>
      <c r="AL120" s="819"/>
      <c r="AM120" s="819"/>
      <c r="AN120" s="819"/>
      <c r="AO120" s="820"/>
      <c r="AP120" s="789" t="s">
        <v>111</v>
      </c>
      <c r="AQ120" s="790"/>
      <c r="AR120" s="790"/>
      <c r="AS120" s="790"/>
      <c r="AT120" s="791"/>
      <c r="AU120" s="917"/>
      <c r="AV120" s="918"/>
      <c r="AW120" s="918"/>
      <c r="AX120" s="918"/>
      <c r="AY120" s="919"/>
      <c r="AZ120" s="802" t="s">
        <v>437</v>
      </c>
      <c r="BA120" s="803"/>
      <c r="BB120" s="803"/>
      <c r="BC120" s="803"/>
      <c r="BD120" s="803"/>
      <c r="BE120" s="803"/>
      <c r="BF120" s="803"/>
      <c r="BG120" s="803"/>
      <c r="BH120" s="803"/>
      <c r="BI120" s="803"/>
      <c r="BJ120" s="803"/>
      <c r="BK120" s="803"/>
      <c r="BL120" s="803"/>
      <c r="BM120" s="803"/>
      <c r="BN120" s="803"/>
      <c r="BO120" s="803"/>
      <c r="BP120" s="804"/>
      <c r="BQ120" s="805">
        <v>663781</v>
      </c>
      <c r="BR120" s="806"/>
      <c r="BS120" s="806"/>
      <c r="BT120" s="806"/>
      <c r="BU120" s="806"/>
      <c r="BV120" s="806">
        <v>653246</v>
      </c>
      <c r="BW120" s="806"/>
      <c r="BX120" s="806"/>
      <c r="BY120" s="806"/>
      <c r="BZ120" s="806"/>
      <c r="CA120" s="806">
        <v>589127</v>
      </c>
      <c r="CB120" s="806"/>
      <c r="CC120" s="806"/>
      <c r="CD120" s="806"/>
      <c r="CE120" s="806"/>
      <c r="CF120" s="883">
        <v>4.0999999999999996</v>
      </c>
      <c r="CG120" s="884"/>
      <c r="CH120" s="884"/>
      <c r="CI120" s="884"/>
      <c r="CJ120" s="884"/>
      <c r="CK120" s="885" t="s">
        <v>438</v>
      </c>
      <c r="CL120" s="845"/>
      <c r="CM120" s="845"/>
      <c r="CN120" s="845"/>
      <c r="CO120" s="846"/>
      <c r="CP120" s="889" t="s">
        <v>439</v>
      </c>
      <c r="CQ120" s="890"/>
      <c r="CR120" s="890"/>
      <c r="CS120" s="890"/>
      <c r="CT120" s="890"/>
      <c r="CU120" s="890"/>
      <c r="CV120" s="890"/>
      <c r="CW120" s="890"/>
      <c r="CX120" s="890"/>
      <c r="CY120" s="890"/>
      <c r="CZ120" s="890"/>
      <c r="DA120" s="890"/>
      <c r="DB120" s="890"/>
      <c r="DC120" s="890"/>
      <c r="DD120" s="890"/>
      <c r="DE120" s="890"/>
      <c r="DF120" s="891"/>
      <c r="DG120" s="834">
        <v>850312</v>
      </c>
      <c r="DH120" s="835"/>
      <c r="DI120" s="835"/>
      <c r="DJ120" s="835"/>
      <c r="DK120" s="835"/>
      <c r="DL120" s="835">
        <v>1046590</v>
      </c>
      <c r="DM120" s="835"/>
      <c r="DN120" s="835"/>
      <c r="DO120" s="835"/>
      <c r="DP120" s="835"/>
      <c r="DQ120" s="835">
        <v>1024592</v>
      </c>
      <c r="DR120" s="835"/>
      <c r="DS120" s="835"/>
      <c r="DT120" s="835"/>
      <c r="DU120" s="835"/>
      <c r="DV120" s="836">
        <v>34.4</v>
      </c>
      <c r="DW120" s="836"/>
      <c r="DX120" s="836"/>
      <c r="DY120" s="836"/>
      <c r="DZ120" s="837"/>
    </row>
    <row r="121" spans="1:130" s="197" customFormat="1" ht="17.25" x14ac:dyDescent="0.15">
      <c r="A121" s="900"/>
      <c r="B121" s="901"/>
      <c r="C121" s="877" t="s">
        <v>440</v>
      </c>
      <c r="D121" s="878"/>
      <c r="E121" s="878"/>
      <c r="F121" s="878"/>
      <c r="G121" s="878"/>
      <c r="H121" s="878"/>
      <c r="I121" s="878"/>
      <c r="J121" s="878"/>
      <c r="K121" s="878"/>
      <c r="L121" s="878"/>
      <c r="M121" s="878"/>
      <c r="N121" s="878"/>
      <c r="O121" s="878"/>
      <c r="P121" s="878"/>
      <c r="Q121" s="878"/>
      <c r="R121" s="878"/>
      <c r="S121" s="878"/>
      <c r="T121" s="878"/>
      <c r="U121" s="878"/>
      <c r="V121" s="878"/>
      <c r="W121" s="878"/>
      <c r="X121" s="878"/>
      <c r="Y121" s="878"/>
      <c r="Z121" s="879"/>
      <c r="AA121" s="818">
        <v>31199</v>
      </c>
      <c r="AB121" s="819"/>
      <c r="AC121" s="819"/>
      <c r="AD121" s="819"/>
      <c r="AE121" s="820"/>
      <c r="AF121" s="821">
        <v>31202</v>
      </c>
      <c r="AG121" s="819"/>
      <c r="AH121" s="819"/>
      <c r="AI121" s="819"/>
      <c r="AJ121" s="820"/>
      <c r="AK121" s="821">
        <v>32543</v>
      </c>
      <c r="AL121" s="819"/>
      <c r="AM121" s="819"/>
      <c r="AN121" s="819"/>
      <c r="AO121" s="820"/>
      <c r="AP121" s="789">
        <v>0.2</v>
      </c>
      <c r="AQ121" s="790"/>
      <c r="AR121" s="790"/>
      <c r="AS121" s="790"/>
      <c r="AT121" s="791"/>
      <c r="AU121" s="917"/>
      <c r="AV121" s="918"/>
      <c r="AW121" s="918"/>
      <c r="AX121" s="918"/>
      <c r="AY121" s="919"/>
      <c r="AZ121" s="880" t="s">
        <v>441</v>
      </c>
      <c r="BA121" s="881"/>
      <c r="BB121" s="881"/>
      <c r="BC121" s="881"/>
      <c r="BD121" s="881"/>
      <c r="BE121" s="881"/>
      <c r="BF121" s="881"/>
      <c r="BG121" s="881"/>
      <c r="BH121" s="881"/>
      <c r="BI121" s="881"/>
      <c r="BJ121" s="881"/>
      <c r="BK121" s="881"/>
      <c r="BL121" s="881"/>
      <c r="BM121" s="881"/>
      <c r="BN121" s="881"/>
      <c r="BO121" s="881"/>
      <c r="BP121" s="882"/>
      <c r="BQ121" s="892">
        <v>33921549</v>
      </c>
      <c r="BR121" s="893"/>
      <c r="BS121" s="893"/>
      <c r="BT121" s="893"/>
      <c r="BU121" s="893"/>
      <c r="BV121" s="893">
        <v>34498588</v>
      </c>
      <c r="BW121" s="893"/>
      <c r="BX121" s="893"/>
      <c r="BY121" s="893"/>
      <c r="BZ121" s="893"/>
      <c r="CA121" s="893">
        <v>34060874</v>
      </c>
      <c r="CB121" s="893"/>
      <c r="CC121" s="893"/>
      <c r="CD121" s="893"/>
      <c r="CE121" s="893"/>
      <c r="CF121" s="894">
        <v>236.1</v>
      </c>
      <c r="CG121" s="895"/>
      <c r="CH121" s="895"/>
      <c r="CI121" s="895"/>
      <c r="CJ121" s="895"/>
      <c r="CK121" s="886"/>
      <c r="CL121" s="847"/>
      <c r="CM121" s="847"/>
      <c r="CN121" s="847"/>
      <c r="CO121" s="848"/>
      <c r="CP121" s="863" t="s">
        <v>442</v>
      </c>
      <c r="CQ121" s="864"/>
      <c r="CR121" s="864"/>
      <c r="CS121" s="864"/>
      <c r="CT121" s="864"/>
      <c r="CU121" s="864"/>
      <c r="CV121" s="864"/>
      <c r="CW121" s="864"/>
      <c r="CX121" s="864"/>
      <c r="CY121" s="864"/>
      <c r="CZ121" s="864"/>
      <c r="DA121" s="864"/>
      <c r="DB121" s="864"/>
      <c r="DC121" s="864"/>
      <c r="DD121" s="864"/>
      <c r="DE121" s="864"/>
      <c r="DF121" s="865"/>
      <c r="DG121" s="805">
        <v>3147833</v>
      </c>
      <c r="DH121" s="806"/>
      <c r="DI121" s="806"/>
      <c r="DJ121" s="806"/>
      <c r="DK121" s="806"/>
      <c r="DL121" s="806">
        <v>3082541</v>
      </c>
      <c r="DM121" s="806"/>
      <c r="DN121" s="806"/>
      <c r="DO121" s="806"/>
      <c r="DP121" s="806"/>
      <c r="DQ121" s="806">
        <v>2940831</v>
      </c>
      <c r="DR121" s="806"/>
      <c r="DS121" s="806"/>
      <c r="DT121" s="806"/>
      <c r="DU121" s="806"/>
      <c r="DV121" s="858">
        <v>20.399999999999999</v>
      </c>
      <c r="DW121" s="858"/>
      <c r="DX121" s="858"/>
      <c r="DY121" s="858"/>
      <c r="DZ121" s="859"/>
    </row>
    <row r="122" spans="1:130" s="197" customFormat="1" ht="17.25" x14ac:dyDescent="0.15">
      <c r="A122" s="900"/>
      <c r="B122" s="901"/>
      <c r="C122" s="838" t="s">
        <v>422</v>
      </c>
      <c r="D122" s="839"/>
      <c r="E122" s="839"/>
      <c r="F122" s="839"/>
      <c r="G122" s="839"/>
      <c r="H122" s="839"/>
      <c r="I122" s="839"/>
      <c r="J122" s="839"/>
      <c r="K122" s="839"/>
      <c r="L122" s="839"/>
      <c r="M122" s="839"/>
      <c r="N122" s="839"/>
      <c r="O122" s="839"/>
      <c r="P122" s="839"/>
      <c r="Q122" s="839"/>
      <c r="R122" s="839"/>
      <c r="S122" s="839"/>
      <c r="T122" s="839"/>
      <c r="U122" s="839"/>
      <c r="V122" s="839"/>
      <c r="W122" s="839"/>
      <c r="X122" s="839"/>
      <c r="Y122" s="839"/>
      <c r="Z122" s="840"/>
      <c r="AA122" s="818" t="s">
        <v>111</v>
      </c>
      <c r="AB122" s="819"/>
      <c r="AC122" s="819"/>
      <c r="AD122" s="819"/>
      <c r="AE122" s="820"/>
      <c r="AF122" s="821" t="s">
        <v>111</v>
      </c>
      <c r="AG122" s="819"/>
      <c r="AH122" s="819"/>
      <c r="AI122" s="819"/>
      <c r="AJ122" s="820"/>
      <c r="AK122" s="821" t="s">
        <v>111</v>
      </c>
      <c r="AL122" s="819"/>
      <c r="AM122" s="819"/>
      <c r="AN122" s="819"/>
      <c r="AO122" s="820"/>
      <c r="AP122" s="789" t="s">
        <v>111</v>
      </c>
      <c r="AQ122" s="790"/>
      <c r="AR122" s="790"/>
      <c r="AS122" s="790"/>
      <c r="AT122" s="791"/>
      <c r="AU122" s="920"/>
      <c r="AV122" s="921"/>
      <c r="AW122" s="921"/>
      <c r="AX122" s="921"/>
      <c r="AY122" s="921"/>
      <c r="AZ122" s="228" t="s">
        <v>169</v>
      </c>
      <c r="BA122" s="228"/>
      <c r="BB122" s="228"/>
      <c r="BC122" s="228"/>
      <c r="BD122" s="228"/>
      <c r="BE122" s="228"/>
      <c r="BF122" s="228"/>
      <c r="BG122" s="228"/>
      <c r="BH122" s="228"/>
      <c r="BI122" s="228"/>
      <c r="BJ122" s="228"/>
      <c r="BK122" s="228"/>
      <c r="BL122" s="228"/>
      <c r="BM122" s="228"/>
      <c r="BN122" s="228"/>
      <c r="BO122" s="872" t="s">
        <v>443</v>
      </c>
      <c r="BP122" s="873"/>
      <c r="BQ122" s="874">
        <v>47278179</v>
      </c>
      <c r="BR122" s="875"/>
      <c r="BS122" s="875"/>
      <c r="BT122" s="875"/>
      <c r="BU122" s="875"/>
      <c r="BV122" s="875">
        <v>48168445</v>
      </c>
      <c r="BW122" s="875"/>
      <c r="BX122" s="875"/>
      <c r="BY122" s="875"/>
      <c r="BZ122" s="875"/>
      <c r="CA122" s="875">
        <v>49335280</v>
      </c>
      <c r="CB122" s="875"/>
      <c r="CC122" s="875"/>
      <c r="CD122" s="875"/>
      <c r="CE122" s="875"/>
      <c r="CF122" s="778"/>
      <c r="CG122" s="779"/>
      <c r="CH122" s="779"/>
      <c r="CI122" s="779"/>
      <c r="CJ122" s="876"/>
      <c r="CK122" s="886"/>
      <c r="CL122" s="847"/>
      <c r="CM122" s="847"/>
      <c r="CN122" s="847"/>
      <c r="CO122" s="848"/>
      <c r="CP122" s="863" t="s">
        <v>444</v>
      </c>
      <c r="CQ122" s="864"/>
      <c r="CR122" s="864"/>
      <c r="CS122" s="864"/>
      <c r="CT122" s="864"/>
      <c r="CU122" s="864"/>
      <c r="CV122" s="864"/>
      <c r="CW122" s="864"/>
      <c r="CX122" s="864"/>
      <c r="CY122" s="864"/>
      <c r="CZ122" s="864"/>
      <c r="DA122" s="864"/>
      <c r="DB122" s="864"/>
      <c r="DC122" s="864"/>
      <c r="DD122" s="864"/>
      <c r="DE122" s="864"/>
      <c r="DF122" s="865"/>
      <c r="DG122" s="805">
        <v>2921939</v>
      </c>
      <c r="DH122" s="806"/>
      <c r="DI122" s="806"/>
      <c r="DJ122" s="806"/>
      <c r="DK122" s="806"/>
      <c r="DL122" s="806">
        <v>2673232</v>
      </c>
      <c r="DM122" s="806"/>
      <c r="DN122" s="806"/>
      <c r="DO122" s="806"/>
      <c r="DP122" s="806"/>
      <c r="DQ122" s="806">
        <v>2447182</v>
      </c>
      <c r="DR122" s="806"/>
      <c r="DS122" s="806"/>
      <c r="DT122" s="806"/>
      <c r="DU122" s="806"/>
      <c r="DV122" s="858">
        <v>17</v>
      </c>
      <c r="DW122" s="858"/>
      <c r="DX122" s="858"/>
      <c r="DY122" s="858"/>
      <c r="DZ122" s="859"/>
    </row>
    <row r="123" spans="1:130" s="197" customFormat="1" ht="18" thickBot="1" x14ac:dyDescent="0.2">
      <c r="A123" s="900"/>
      <c r="B123" s="901"/>
      <c r="C123" s="838" t="s">
        <v>428</v>
      </c>
      <c r="D123" s="839"/>
      <c r="E123" s="839"/>
      <c r="F123" s="839"/>
      <c r="G123" s="839"/>
      <c r="H123" s="839"/>
      <c r="I123" s="839"/>
      <c r="J123" s="839"/>
      <c r="K123" s="839"/>
      <c r="L123" s="839"/>
      <c r="M123" s="839"/>
      <c r="N123" s="839"/>
      <c r="O123" s="839"/>
      <c r="P123" s="839"/>
      <c r="Q123" s="839"/>
      <c r="R123" s="839"/>
      <c r="S123" s="839"/>
      <c r="T123" s="839"/>
      <c r="U123" s="839"/>
      <c r="V123" s="839"/>
      <c r="W123" s="839"/>
      <c r="X123" s="839"/>
      <c r="Y123" s="839"/>
      <c r="Z123" s="840"/>
      <c r="AA123" s="818" t="s">
        <v>111</v>
      </c>
      <c r="AB123" s="819"/>
      <c r="AC123" s="819"/>
      <c r="AD123" s="819"/>
      <c r="AE123" s="820"/>
      <c r="AF123" s="821" t="s">
        <v>111</v>
      </c>
      <c r="AG123" s="819"/>
      <c r="AH123" s="819"/>
      <c r="AI123" s="819"/>
      <c r="AJ123" s="820"/>
      <c r="AK123" s="821" t="s">
        <v>111</v>
      </c>
      <c r="AL123" s="819"/>
      <c r="AM123" s="819"/>
      <c r="AN123" s="819"/>
      <c r="AO123" s="820"/>
      <c r="AP123" s="789" t="s">
        <v>111</v>
      </c>
      <c r="AQ123" s="790"/>
      <c r="AR123" s="790"/>
      <c r="AS123" s="790"/>
      <c r="AT123" s="791"/>
      <c r="AU123" s="869" t="s">
        <v>445</v>
      </c>
      <c r="AV123" s="870"/>
      <c r="AW123" s="870"/>
      <c r="AX123" s="870"/>
      <c r="AY123" s="870"/>
      <c r="AZ123" s="870"/>
      <c r="BA123" s="870"/>
      <c r="BB123" s="870"/>
      <c r="BC123" s="870"/>
      <c r="BD123" s="870"/>
      <c r="BE123" s="870"/>
      <c r="BF123" s="870"/>
      <c r="BG123" s="870"/>
      <c r="BH123" s="870"/>
      <c r="BI123" s="870"/>
      <c r="BJ123" s="870"/>
      <c r="BK123" s="870"/>
      <c r="BL123" s="870"/>
      <c r="BM123" s="870"/>
      <c r="BN123" s="870"/>
      <c r="BO123" s="870"/>
      <c r="BP123" s="871"/>
      <c r="BQ123" s="866">
        <v>35.4</v>
      </c>
      <c r="BR123" s="867"/>
      <c r="BS123" s="867"/>
      <c r="BT123" s="867"/>
      <c r="BU123" s="867"/>
      <c r="BV123" s="867">
        <v>27.3</v>
      </c>
      <c r="BW123" s="867"/>
      <c r="BX123" s="867"/>
      <c r="BY123" s="867"/>
      <c r="BZ123" s="867"/>
      <c r="CA123" s="867">
        <v>13.1</v>
      </c>
      <c r="CB123" s="867"/>
      <c r="CC123" s="867"/>
      <c r="CD123" s="867"/>
      <c r="CE123" s="867"/>
      <c r="CF123" s="765"/>
      <c r="CG123" s="766"/>
      <c r="CH123" s="766"/>
      <c r="CI123" s="766"/>
      <c r="CJ123" s="868"/>
      <c r="CK123" s="886"/>
      <c r="CL123" s="847"/>
      <c r="CM123" s="847"/>
      <c r="CN123" s="847"/>
      <c r="CO123" s="848"/>
      <c r="CP123" s="863" t="s">
        <v>446</v>
      </c>
      <c r="CQ123" s="864"/>
      <c r="CR123" s="864"/>
      <c r="CS123" s="864"/>
      <c r="CT123" s="864"/>
      <c r="CU123" s="864"/>
      <c r="CV123" s="864"/>
      <c r="CW123" s="864"/>
      <c r="CX123" s="864"/>
      <c r="CY123" s="864"/>
      <c r="CZ123" s="864"/>
      <c r="DA123" s="864"/>
      <c r="DB123" s="864"/>
      <c r="DC123" s="864"/>
      <c r="DD123" s="864"/>
      <c r="DE123" s="864"/>
      <c r="DF123" s="865"/>
      <c r="DG123" s="818">
        <v>5667995</v>
      </c>
      <c r="DH123" s="819"/>
      <c r="DI123" s="819"/>
      <c r="DJ123" s="819"/>
      <c r="DK123" s="820"/>
      <c r="DL123" s="821">
        <v>5286832</v>
      </c>
      <c r="DM123" s="819"/>
      <c r="DN123" s="819"/>
      <c r="DO123" s="819"/>
      <c r="DP123" s="820"/>
      <c r="DQ123" s="821">
        <v>4957941</v>
      </c>
      <c r="DR123" s="819"/>
      <c r="DS123" s="819"/>
      <c r="DT123" s="819"/>
      <c r="DU123" s="820"/>
      <c r="DV123" s="789">
        <v>7.1</v>
      </c>
      <c r="DW123" s="790"/>
      <c r="DX123" s="790"/>
      <c r="DY123" s="790"/>
      <c r="DZ123" s="791"/>
    </row>
    <row r="124" spans="1:130" s="197" customFormat="1" ht="17.25" x14ac:dyDescent="0.15">
      <c r="A124" s="900"/>
      <c r="B124" s="901"/>
      <c r="C124" s="838" t="s">
        <v>431</v>
      </c>
      <c r="D124" s="839"/>
      <c r="E124" s="839"/>
      <c r="F124" s="839"/>
      <c r="G124" s="839"/>
      <c r="H124" s="839"/>
      <c r="I124" s="839"/>
      <c r="J124" s="839"/>
      <c r="K124" s="839"/>
      <c r="L124" s="839"/>
      <c r="M124" s="839"/>
      <c r="N124" s="839"/>
      <c r="O124" s="839"/>
      <c r="P124" s="839"/>
      <c r="Q124" s="839"/>
      <c r="R124" s="839"/>
      <c r="S124" s="839"/>
      <c r="T124" s="839"/>
      <c r="U124" s="839"/>
      <c r="V124" s="839"/>
      <c r="W124" s="839"/>
      <c r="X124" s="839"/>
      <c r="Y124" s="839"/>
      <c r="Z124" s="840"/>
      <c r="AA124" s="818" t="s">
        <v>111</v>
      </c>
      <c r="AB124" s="819"/>
      <c r="AC124" s="819"/>
      <c r="AD124" s="819"/>
      <c r="AE124" s="820"/>
      <c r="AF124" s="821" t="s">
        <v>111</v>
      </c>
      <c r="AG124" s="819"/>
      <c r="AH124" s="819"/>
      <c r="AI124" s="819"/>
      <c r="AJ124" s="820"/>
      <c r="AK124" s="821" t="s">
        <v>111</v>
      </c>
      <c r="AL124" s="819"/>
      <c r="AM124" s="819"/>
      <c r="AN124" s="819"/>
      <c r="AO124" s="820"/>
      <c r="AP124" s="789" t="s">
        <v>111</v>
      </c>
      <c r="AQ124" s="790"/>
      <c r="AR124" s="790"/>
      <c r="AS124" s="790"/>
      <c r="AT124" s="791"/>
      <c r="AU124" s="229"/>
      <c r="AV124" s="345"/>
      <c r="AW124" s="345"/>
      <c r="AX124" s="345"/>
      <c r="AY124" s="345"/>
      <c r="AZ124" s="345"/>
      <c r="BA124" s="345"/>
      <c r="BB124" s="345"/>
      <c r="BC124" s="345"/>
      <c r="BD124" s="345"/>
      <c r="BE124" s="345"/>
      <c r="BF124" s="345"/>
      <c r="BG124" s="345"/>
      <c r="BH124" s="345"/>
      <c r="BI124" s="345"/>
      <c r="BJ124" s="345"/>
      <c r="BK124" s="345"/>
      <c r="BL124" s="345"/>
      <c r="BM124" s="345"/>
      <c r="BN124" s="345"/>
      <c r="BO124" s="345"/>
      <c r="BP124" s="345"/>
      <c r="BQ124" s="344"/>
      <c r="BR124" s="344"/>
      <c r="BS124" s="344"/>
      <c r="BT124" s="344"/>
      <c r="BU124" s="344"/>
      <c r="BV124" s="344"/>
      <c r="BW124" s="344"/>
      <c r="BX124" s="344"/>
      <c r="BY124" s="344"/>
      <c r="BZ124" s="344"/>
      <c r="CA124" s="344"/>
      <c r="CB124" s="344"/>
      <c r="CC124" s="344"/>
      <c r="CD124" s="344"/>
      <c r="CE124" s="344"/>
      <c r="CF124" s="344"/>
      <c r="CG124" s="344"/>
      <c r="CH124" s="344"/>
      <c r="CI124" s="344"/>
      <c r="CJ124" s="232"/>
      <c r="CK124" s="887"/>
      <c r="CL124" s="887"/>
      <c r="CM124" s="887"/>
      <c r="CN124" s="887"/>
      <c r="CO124" s="888"/>
      <c r="CP124" s="863" t="s">
        <v>447</v>
      </c>
      <c r="CQ124" s="864"/>
      <c r="CR124" s="864"/>
      <c r="CS124" s="864"/>
      <c r="CT124" s="864"/>
      <c r="CU124" s="864"/>
      <c r="CV124" s="864"/>
      <c r="CW124" s="864"/>
      <c r="CX124" s="864"/>
      <c r="CY124" s="864"/>
      <c r="CZ124" s="864"/>
      <c r="DA124" s="864"/>
      <c r="DB124" s="864"/>
      <c r="DC124" s="864"/>
      <c r="DD124" s="864"/>
      <c r="DE124" s="864"/>
      <c r="DF124" s="865"/>
      <c r="DG124" s="751">
        <v>85431</v>
      </c>
      <c r="DH124" s="752"/>
      <c r="DI124" s="752"/>
      <c r="DJ124" s="752"/>
      <c r="DK124" s="753"/>
      <c r="DL124" s="754">
        <v>121987</v>
      </c>
      <c r="DM124" s="752"/>
      <c r="DN124" s="752"/>
      <c r="DO124" s="752"/>
      <c r="DP124" s="753"/>
      <c r="DQ124" s="754">
        <v>112169</v>
      </c>
      <c r="DR124" s="752"/>
      <c r="DS124" s="752"/>
      <c r="DT124" s="752"/>
      <c r="DU124" s="753"/>
      <c r="DV124" s="842">
        <v>0.8</v>
      </c>
      <c r="DW124" s="843"/>
      <c r="DX124" s="843"/>
      <c r="DY124" s="843"/>
      <c r="DZ124" s="844"/>
    </row>
    <row r="125" spans="1:130" s="197" customFormat="1" ht="18" thickBot="1" x14ac:dyDescent="0.2">
      <c r="A125" s="900"/>
      <c r="B125" s="901"/>
      <c r="C125" s="838" t="s">
        <v>433</v>
      </c>
      <c r="D125" s="839"/>
      <c r="E125" s="839"/>
      <c r="F125" s="839"/>
      <c r="G125" s="839"/>
      <c r="H125" s="839"/>
      <c r="I125" s="839"/>
      <c r="J125" s="839"/>
      <c r="K125" s="839"/>
      <c r="L125" s="839"/>
      <c r="M125" s="839"/>
      <c r="N125" s="839"/>
      <c r="O125" s="839"/>
      <c r="P125" s="839"/>
      <c r="Q125" s="839"/>
      <c r="R125" s="839"/>
      <c r="S125" s="839"/>
      <c r="T125" s="839"/>
      <c r="U125" s="839"/>
      <c r="V125" s="839"/>
      <c r="W125" s="839"/>
      <c r="X125" s="839"/>
      <c r="Y125" s="839"/>
      <c r="Z125" s="840"/>
      <c r="AA125" s="818" t="s">
        <v>111</v>
      </c>
      <c r="AB125" s="819"/>
      <c r="AC125" s="819"/>
      <c r="AD125" s="819"/>
      <c r="AE125" s="820"/>
      <c r="AF125" s="821" t="s">
        <v>111</v>
      </c>
      <c r="AG125" s="819"/>
      <c r="AH125" s="819"/>
      <c r="AI125" s="819"/>
      <c r="AJ125" s="820"/>
      <c r="AK125" s="821" t="s">
        <v>111</v>
      </c>
      <c r="AL125" s="819"/>
      <c r="AM125" s="819"/>
      <c r="AN125" s="819"/>
      <c r="AO125" s="820"/>
      <c r="AP125" s="789" t="s">
        <v>111</v>
      </c>
      <c r="AQ125" s="790"/>
      <c r="AR125" s="790"/>
      <c r="AS125" s="790"/>
      <c r="AT125" s="791"/>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344"/>
      <c r="CH125" s="344"/>
      <c r="CI125" s="344"/>
      <c r="CJ125" s="232"/>
      <c r="CK125" s="845" t="s">
        <v>448</v>
      </c>
      <c r="CL125" s="845"/>
      <c r="CM125" s="845"/>
      <c r="CN125" s="845"/>
      <c r="CO125" s="846"/>
      <c r="CP125" s="851" t="s">
        <v>449</v>
      </c>
      <c r="CQ125" s="793"/>
      <c r="CR125" s="793"/>
      <c r="CS125" s="793"/>
      <c r="CT125" s="793"/>
      <c r="CU125" s="793"/>
      <c r="CV125" s="793"/>
      <c r="CW125" s="793"/>
      <c r="CX125" s="793"/>
      <c r="CY125" s="793"/>
      <c r="CZ125" s="793"/>
      <c r="DA125" s="793"/>
      <c r="DB125" s="793"/>
      <c r="DC125" s="793"/>
      <c r="DD125" s="793"/>
      <c r="DE125" s="793"/>
      <c r="DF125" s="794"/>
      <c r="DG125" s="834" t="s">
        <v>111</v>
      </c>
      <c r="DH125" s="835"/>
      <c r="DI125" s="835"/>
      <c r="DJ125" s="835"/>
      <c r="DK125" s="835"/>
      <c r="DL125" s="835" t="s">
        <v>111</v>
      </c>
      <c r="DM125" s="835"/>
      <c r="DN125" s="835"/>
      <c r="DO125" s="835"/>
      <c r="DP125" s="835"/>
      <c r="DQ125" s="835" t="s">
        <v>111</v>
      </c>
      <c r="DR125" s="835"/>
      <c r="DS125" s="835"/>
      <c r="DT125" s="835"/>
      <c r="DU125" s="835"/>
      <c r="DV125" s="836" t="s">
        <v>111</v>
      </c>
      <c r="DW125" s="836"/>
      <c r="DX125" s="836"/>
      <c r="DY125" s="836"/>
      <c r="DZ125" s="837"/>
    </row>
    <row r="126" spans="1:130" s="197" customFormat="1" ht="17.25" x14ac:dyDescent="0.15">
      <c r="A126" s="900"/>
      <c r="B126" s="901"/>
      <c r="C126" s="838" t="s">
        <v>436</v>
      </c>
      <c r="D126" s="839"/>
      <c r="E126" s="839"/>
      <c r="F126" s="839"/>
      <c r="G126" s="839"/>
      <c r="H126" s="839"/>
      <c r="I126" s="839"/>
      <c r="J126" s="839"/>
      <c r="K126" s="839"/>
      <c r="L126" s="839"/>
      <c r="M126" s="839"/>
      <c r="N126" s="839"/>
      <c r="O126" s="839"/>
      <c r="P126" s="839"/>
      <c r="Q126" s="839"/>
      <c r="R126" s="839"/>
      <c r="S126" s="839"/>
      <c r="T126" s="839"/>
      <c r="U126" s="839"/>
      <c r="V126" s="839"/>
      <c r="W126" s="839"/>
      <c r="X126" s="839"/>
      <c r="Y126" s="839"/>
      <c r="Z126" s="840"/>
      <c r="AA126" s="818" t="s">
        <v>111</v>
      </c>
      <c r="AB126" s="819"/>
      <c r="AC126" s="819"/>
      <c r="AD126" s="819"/>
      <c r="AE126" s="820"/>
      <c r="AF126" s="821" t="s">
        <v>111</v>
      </c>
      <c r="AG126" s="819"/>
      <c r="AH126" s="819"/>
      <c r="AI126" s="819"/>
      <c r="AJ126" s="820"/>
      <c r="AK126" s="821" t="s">
        <v>111</v>
      </c>
      <c r="AL126" s="819"/>
      <c r="AM126" s="819"/>
      <c r="AN126" s="819"/>
      <c r="AO126" s="820"/>
      <c r="AP126" s="789" t="s">
        <v>111</v>
      </c>
      <c r="AQ126" s="790"/>
      <c r="AR126" s="790"/>
      <c r="AS126" s="790"/>
      <c r="AT126" s="791"/>
      <c r="AU126" s="233"/>
      <c r="AV126" s="233"/>
      <c r="AW126" s="233"/>
      <c r="AX126" s="841" t="s">
        <v>450</v>
      </c>
      <c r="AY126" s="799"/>
      <c r="AZ126" s="799"/>
      <c r="BA126" s="799"/>
      <c r="BB126" s="799"/>
      <c r="BC126" s="799"/>
      <c r="BD126" s="799"/>
      <c r="BE126" s="800"/>
      <c r="BF126" s="798" t="s">
        <v>451</v>
      </c>
      <c r="BG126" s="799"/>
      <c r="BH126" s="799"/>
      <c r="BI126" s="799"/>
      <c r="BJ126" s="799"/>
      <c r="BK126" s="799"/>
      <c r="BL126" s="800"/>
      <c r="BM126" s="798" t="s">
        <v>452</v>
      </c>
      <c r="BN126" s="799"/>
      <c r="BO126" s="799"/>
      <c r="BP126" s="799"/>
      <c r="BQ126" s="799"/>
      <c r="BR126" s="799"/>
      <c r="BS126" s="800"/>
      <c r="BT126" s="798" t="s">
        <v>453</v>
      </c>
      <c r="BU126" s="799"/>
      <c r="BV126" s="799"/>
      <c r="BW126" s="799"/>
      <c r="BX126" s="799"/>
      <c r="BY126" s="799"/>
      <c r="BZ126" s="801"/>
      <c r="CA126" s="233"/>
      <c r="CB126" s="233"/>
      <c r="CC126" s="233"/>
      <c r="CD126" s="234"/>
      <c r="CE126" s="234"/>
      <c r="CF126" s="234"/>
      <c r="CG126" s="344"/>
      <c r="CH126" s="344"/>
      <c r="CI126" s="344"/>
      <c r="CJ126" s="232"/>
      <c r="CK126" s="847"/>
      <c r="CL126" s="847"/>
      <c r="CM126" s="847"/>
      <c r="CN126" s="847"/>
      <c r="CO126" s="848"/>
      <c r="CP126" s="802" t="s">
        <v>454</v>
      </c>
      <c r="CQ126" s="803"/>
      <c r="CR126" s="803"/>
      <c r="CS126" s="803"/>
      <c r="CT126" s="803"/>
      <c r="CU126" s="803"/>
      <c r="CV126" s="803"/>
      <c r="CW126" s="803"/>
      <c r="CX126" s="803"/>
      <c r="CY126" s="803"/>
      <c r="CZ126" s="803"/>
      <c r="DA126" s="803"/>
      <c r="DB126" s="803"/>
      <c r="DC126" s="803"/>
      <c r="DD126" s="803"/>
      <c r="DE126" s="803"/>
      <c r="DF126" s="804"/>
      <c r="DG126" s="805" t="s">
        <v>111</v>
      </c>
      <c r="DH126" s="806"/>
      <c r="DI126" s="806"/>
      <c r="DJ126" s="806"/>
      <c r="DK126" s="806"/>
      <c r="DL126" s="806" t="s">
        <v>111</v>
      </c>
      <c r="DM126" s="806"/>
      <c r="DN126" s="806"/>
      <c r="DO126" s="806"/>
      <c r="DP126" s="806"/>
      <c r="DQ126" s="806" t="s">
        <v>111</v>
      </c>
      <c r="DR126" s="806"/>
      <c r="DS126" s="806"/>
      <c r="DT126" s="806"/>
      <c r="DU126" s="806"/>
      <c r="DV126" s="858" t="s">
        <v>111</v>
      </c>
      <c r="DW126" s="858"/>
      <c r="DX126" s="858"/>
      <c r="DY126" s="858"/>
      <c r="DZ126" s="859"/>
    </row>
    <row r="127" spans="1:130" s="197" customFormat="1" ht="18" thickBot="1" x14ac:dyDescent="0.2">
      <c r="A127" s="902"/>
      <c r="B127" s="903"/>
      <c r="C127" s="860" t="s">
        <v>455</v>
      </c>
      <c r="D127" s="861"/>
      <c r="E127" s="861"/>
      <c r="F127" s="861"/>
      <c r="G127" s="861"/>
      <c r="H127" s="861"/>
      <c r="I127" s="861"/>
      <c r="J127" s="861"/>
      <c r="K127" s="861"/>
      <c r="L127" s="861"/>
      <c r="M127" s="861"/>
      <c r="N127" s="861"/>
      <c r="O127" s="861"/>
      <c r="P127" s="861"/>
      <c r="Q127" s="861"/>
      <c r="R127" s="861"/>
      <c r="S127" s="861"/>
      <c r="T127" s="861"/>
      <c r="U127" s="861"/>
      <c r="V127" s="861"/>
      <c r="W127" s="861"/>
      <c r="X127" s="861"/>
      <c r="Y127" s="861"/>
      <c r="Z127" s="862"/>
      <c r="AA127" s="818">
        <v>4089</v>
      </c>
      <c r="AB127" s="819"/>
      <c r="AC127" s="819"/>
      <c r="AD127" s="819"/>
      <c r="AE127" s="820"/>
      <c r="AF127" s="821">
        <v>3233</v>
      </c>
      <c r="AG127" s="819"/>
      <c r="AH127" s="819"/>
      <c r="AI127" s="819"/>
      <c r="AJ127" s="820"/>
      <c r="AK127" s="821">
        <v>3453</v>
      </c>
      <c r="AL127" s="819"/>
      <c r="AM127" s="819"/>
      <c r="AN127" s="819"/>
      <c r="AO127" s="820"/>
      <c r="AP127" s="789">
        <v>0</v>
      </c>
      <c r="AQ127" s="790"/>
      <c r="AR127" s="790"/>
      <c r="AS127" s="790"/>
      <c r="AT127" s="791"/>
      <c r="AU127" s="233"/>
      <c r="AV127" s="233"/>
      <c r="AW127" s="233"/>
      <c r="AX127" s="792" t="s">
        <v>456</v>
      </c>
      <c r="AY127" s="793"/>
      <c r="AZ127" s="793"/>
      <c r="BA127" s="793"/>
      <c r="BB127" s="793"/>
      <c r="BC127" s="793"/>
      <c r="BD127" s="793"/>
      <c r="BE127" s="794"/>
      <c r="BF127" s="795" t="s">
        <v>111</v>
      </c>
      <c r="BG127" s="796"/>
      <c r="BH127" s="796"/>
      <c r="BI127" s="796"/>
      <c r="BJ127" s="796"/>
      <c r="BK127" s="796"/>
      <c r="BL127" s="797"/>
      <c r="BM127" s="795">
        <v>12.6</v>
      </c>
      <c r="BN127" s="796"/>
      <c r="BO127" s="796"/>
      <c r="BP127" s="796"/>
      <c r="BQ127" s="796"/>
      <c r="BR127" s="796"/>
      <c r="BS127" s="797"/>
      <c r="BT127" s="795">
        <v>20</v>
      </c>
      <c r="BU127" s="796"/>
      <c r="BV127" s="796"/>
      <c r="BW127" s="796"/>
      <c r="BX127" s="796"/>
      <c r="BY127" s="796"/>
      <c r="BZ127" s="852"/>
      <c r="CA127" s="234"/>
      <c r="CB127" s="234"/>
      <c r="CC127" s="234"/>
      <c r="CD127" s="234"/>
      <c r="CE127" s="234"/>
      <c r="CF127" s="234"/>
      <c r="CG127" s="344"/>
      <c r="CH127" s="344"/>
      <c r="CI127" s="344"/>
      <c r="CJ127" s="232"/>
      <c r="CK127" s="849"/>
      <c r="CL127" s="849"/>
      <c r="CM127" s="849"/>
      <c r="CN127" s="849"/>
      <c r="CO127" s="850"/>
      <c r="CP127" s="853" t="s">
        <v>457</v>
      </c>
      <c r="CQ127" s="787"/>
      <c r="CR127" s="787"/>
      <c r="CS127" s="787"/>
      <c r="CT127" s="787"/>
      <c r="CU127" s="787"/>
      <c r="CV127" s="787"/>
      <c r="CW127" s="787"/>
      <c r="CX127" s="787"/>
      <c r="CY127" s="787"/>
      <c r="CZ127" s="787"/>
      <c r="DA127" s="787"/>
      <c r="DB127" s="787"/>
      <c r="DC127" s="787"/>
      <c r="DD127" s="787"/>
      <c r="DE127" s="787"/>
      <c r="DF127" s="788"/>
      <c r="DG127" s="854" t="s">
        <v>111</v>
      </c>
      <c r="DH127" s="855"/>
      <c r="DI127" s="855"/>
      <c r="DJ127" s="855"/>
      <c r="DK127" s="855"/>
      <c r="DL127" s="855" t="s">
        <v>111</v>
      </c>
      <c r="DM127" s="855"/>
      <c r="DN127" s="855"/>
      <c r="DO127" s="855"/>
      <c r="DP127" s="855"/>
      <c r="DQ127" s="855" t="s">
        <v>111</v>
      </c>
      <c r="DR127" s="855"/>
      <c r="DS127" s="855"/>
      <c r="DT127" s="855"/>
      <c r="DU127" s="855"/>
      <c r="DV127" s="856" t="s">
        <v>111</v>
      </c>
      <c r="DW127" s="856"/>
      <c r="DX127" s="856"/>
      <c r="DY127" s="856"/>
      <c r="DZ127" s="857"/>
    </row>
    <row r="128" spans="1:130" s="197" customFormat="1" ht="17.25" x14ac:dyDescent="0.15">
      <c r="A128" s="830" t="s">
        <v>458</v>
      </c>
      <c r="B128" s="831"/>
      <c r="C128" s="831"/>
      <c r="D128" s="831"/>
      <c r="E128" s="831"/>
      <c r="F128" s="831"/>
      <c r="G128" s="831"/>
      <c r="H128" s="831"/>
      <c r="I128" s="831"/>
      <c r="J128" s="831"/>
      <c r="K128" s="831"/>
      <c r="L128" s="831"/>
      <c r="M128" s="831"/>
      <c r="N128" s="831"/>
      <c r="O128" s="831"/>
      <c r="P128" s="831"/>
      <c r="Q128" s="831"/>
      <c r="R128" s="831"/>
      <c r="S128" s="831"/>
      <c r="T128" s="831"/>
      <c r="U128" s="831"/>
      <c r="V128" s="831"/>
      <c r="W128" s="832" t="s">
        <v>459</v>
      </c>
      <c r="X128" s="832"/>
      <c r="Y128" s="832"/>
      <c r="Z128" s="833"/>
      <c r="AA128" s="758">
        <v>173467</v>
      </c>
      <c r="AB128" s="759"/>
      <c r="AC128" s="759"/>
      <c r="AD128" s="759"/>
      <c r="AE128" s="760"/>
      <c r="AF128" s="761">
        <v>157260</v>
      </c>
      <c r="AG128" s="759"/>
      <c r="AH128" s="759"/>
      <c r="AI128" s="759"/>
      <c r="AJ128" s="760"/>
      <c r="AK128" s="761">
        <v>141963</v>
      </c>
      <c r="AL128" s="759"/>
      <c r="AM128" s="759"/>
      <c r="AN128" s="759"/>
      <c r="AO128" s="760"/>
      <c r="AP128" s="762"/>
      <c r="AQ128" s="763"/>
      <c r="AR128" s="763"/>
      <c r="AS128" s="763"/>
      <c r="AT128" s="764"/>
      <c r="AU128" s="235"/>
      <c r="AV128" s="235"/>
      <c r="AW128" s="235"/>
      <c r="AX128" s="807" t="s">
        <v>460</v>
      </c>
      <c r="AY128" s="803"/>
      <c r="AZ128" s="803"/>
      <c r="BA128" s="803"/>
      <c r="BB128" s="803"/>
      <c r="BC128" s="803"/>
      <c r="BD128" s="803"/>
      <c r="BE128" s="804"/>
      <c r="BF128" s="825" t="s">
        <v>111</v>
      </c>
      <c r="BG128" s="826"/>
      <c r="BH128" s="826"/>
      <c r="BI128" s="826"/>
      <c r="BJ128" s="826"/>
      <c r="BK128" s="826"/>
      <c r="BL128" s="827"/>
      <c r="BM128" s="825">
        <v>17.600000000000001</v>
      </c>
      <c r="BN128" s="826"/>
      <c r="BO128" s="826"/>
      <c r="BP128" s="826"/>
      <c r="BQ128" s="826"/>
      <c r="BR128" s="826"/>
      <c r="BS128" s="827"/>
      <c r="BT128" s="825">
        <v>30</v>
      </c>
      <c r="BU128" s="828"/>
      <c r="BV128" s="828"/>
      <c r="BW128" s="828"/>
      <c r="BX128" s="828"/>
      <c r="BY128" s="828"/>
      <c r="BZ128" s="829"/>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13" t="s">
        <v>89</v>
      </c>
      <c r="B129" s="814"/>
      <c r="C129" s="814"/>
      <c r="D129" s="814"/>
      <c r="E129" s="814"/>
      <c r="F129" s="814"/>
      <c r="G129" s="814"/>
      <c r="H129" s="814"/>
      <c r="I129" s="814"/>
      <c r="J129" s="814"/>
      <c r="K129" s="814"/>
      <c r="L129" s="814"/>
      <c r="M129" s="814"/>
      <c r="N129" s="814"/>
      <c r="O129" s="814"/>
      <c r="P129" s="814"/>
      <c r="Q129" s="814"/>
      <c r="R129" s="814"/>
      <c r="S129" s="814"/>
      <c r="T129" s="814"/>
      <c r="U129" s="814"/>
      <c r="V129" s="814"/>
      <c r="W129" s="815" t="s">
        <v>461</v>
      </c>
      <c r="X129" s="816"/>
      <c r="Y129" s="816"/>
      <c r="Z129" s="817"/>
      <c r="AA129" s="818">
        <v>17761917</v>
      </c>
      <c r="AB129" s="819"/>
      <c r="AC129" s="819"/>
      <c r="AD129" s="819"/>
      <c r="AE129" s="820"/>
      <c r="AF129" s="821">
        <v>17927317</v>
      </c>
      <c r="AG129" s="819"/>
      <c r="AH129" s="819"/>
      <c r="AI129" s="819"/>
      <c r="AJ129" s="820"/>
      <c r="AK129" s="821">
        <v>17909699</v>
      </c>
      <c r="AL129" s="819"/>
      <c r="AM129" s="819"/>
      <c r="AN129" s="819"/>
      <c r="AO129" s="820"/>
      <c r="AP129" s="822"/>
      <c r="AQ129" s="823"/>
      <c r="AR129" s="823"/>
      <c r="AS129" s="823"/>
      <c r="AT129" s="824"/>
      <c r="AU129" s="235"/>
      <c r="AV129" s="235"/>
      <c r="AW129" s="235"/>
      <c r="AX129" s="807" t="s">
        <v>462</v>
      </c>
      <c r="AY129" s="803"/>
      <c r="AZ129" s="803"/>
      <c r="BA129" s="803"/>
      <c r="BB129" s="803"/>
      <c r="BC129" s="803"/>
      <c r="BD129" s="803"/>
      <c r="BE129" s="804"/>
      <c r="BF129" s="808">
        <v>8.5</v>
      </c>
      <c r="BG129" s="809"/>
      <c r="BH129" s="809"/>
      <c r="BI129" s="809"/>
      <c r="BJ129" s="809"/>
      <c r="BK129" s="809"/>
      <c r="BL129" s="810"/>
      <c r="BM129" s="808">
        <v>25</v>
      </c>
      <c r="BN129" s="809"/>
      <c r="BO129" s="809"/>
      <c r="BP129" s="809"/>
      <c r="BQ129" s="809"/>
      <c r="BR129" s="809"/>
      <c r="BS129" s="810"/>
      <c r="BT129" s="808">
        <v>35</v>
      </c>
      <c r="BU129" s="811"/>
      <c r="BV129" s="811"/>
      <c r="BW129" s="811"/>
      <c r="BX129" s="811"/>
      <c r="BY129" s="811"/>
      <c r="BZ129" s="812"/>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13" t="s">
        <v>463</v>
      </c>
      <c r="B130" s="814"/>
      <c r="C130" s="814"/>
      <c r="D130" s="814"/>
      <c r="E130" s="814"/>
      <c r="F130" s="814"/>
      <c r="G130" s="814"/>
      <c r="H130" s="814"/>
      <c r="I130" s="814"/>
      <c r="J130" s="814"/>
      <c r="K130" s="814"/>
      <c r="L130" s="814"/>
      <c r="M130" s="814"/>
      <c r="N130" s="814"/>
      <c r="O130" s="814"/>
      <c r="P130" s="814"/>
      <c r="Q130" s="814"/>
      <c r="R130" s="814"/>
      <c r="S130" s="814"/>
      <c r="T130" s="814"/>
      <c r="U130" s="814"/>
      <c r="V130" s="814"/>
      <c r="W130" s="815" t="s">
        <v>464</v>
      </c>
      <c r="X130" s="816"/>
      <c r="Y130" s="816"/>
      <c r="Z130" s="817"/>
      <c r="AA130" s="818">
        <v>3014634</v>
      </c>
      <c r="AB130" s="819"/>
      <c r="AC130" s="819"/>
      <c r="AD130" s="819"/>
      <c r="AE130" s="820"/>
      <c r="AF130" s="821">
        <v>3390593</v>
      </c>
      <c r="AG130" s="819"/>
      <c r="AH130" s="819"/>
      <c r="AI130" s="819"/>
      <c r="AJ130" s="820"/>
      <c r="AK130" s="821">
        <v>3482394</v>
      </c>
      <c r="AL130" s="819"/>
      <c r="AM130" s="819"/>
      <c r="AN130" s="819"/>
      <c r="AO130" s="820"/>
      <c r="AP130" s="822"/>
      <c r="AQ130" s="823"/>
      <c r="AR130" s="823"/>
      <c r="AS130" s="823"/>
      <c r="AT130" s="824"/>
      <c r="AU130" s="235"/>
      <c r="AV130" s="235"/>
      <c r="AW130" s="235"/>
      <c r="AX130" s="786" t="s">
        <v>465</v>
      </c>
      <c r="AY130" s="787"/>
      <c r="AZ130" s="787"/>
      <c r="BA130" s="787"/>
      <c r="BB130" s="787"/>
      <c r="BC130" s="787"/>
      <c r="BD130" s="787"/>
      <c r="BE130" s="788"/>
      <c r="BF130" s="740">
        <v>13.1</v>
      </c>
      <c r="BG130" s="741"/>
      <c r="BH130" s="741"/>
      <c r="BI130" s="741"/>
      <c r="BJ130" s="741"/>
      <c r="BK130" s="741"/>
      <c r="BL130" s="742"/>
      <c r="BM130" s="740">
        <v>350</v>
      </c>
      <c r="BN130" s="741"/>
      <c r="BO130" s="741"/>
      <c r="BP130" s="741"/>
      <c r="BQ130" s="741"/>
      <c r="BR130" s="741"/>
      <c r="BS130" s="742"/>
      <c r="BT130" s="743"/>
      <c r="BU130" s="744"/>
      <c r="BV130" s="744"/>
      <c r="BW130" s="744"/>
      <c r="BX130" s="744"/>
      <c r="BY130" s="744"/>
      <c r="BZ130" s="745"/>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6"/>
      <c r="B131" s="747"/>
      <c r="C131" s="747"/>
      <c r="D131" s="747"/>
      <c r="E131" s="747"/>
      <c r="F131" s="747"/>
      <c r="G131" s="747"/>
      <c r="H131" s="747"/>
      <c r="I131" s="747"/>
      <c r="J131" s="747"/>
      <c r="K131" s="747"/>
      <c r="L131" s="747"/>
      <c r="M131" s="747"/>
      <c r="N131" s="747"/>
      <c r="O131" s="747"/>
      <c r="P131" s="747"/>
      <c r="Q131" s="747"/>
      <c r="R131" s="747"/>
      <c r="S131" s="747"/>
      <c r="T131" s="747"/>
      <c r="U131" s="747"/>
      <c r="V131" s="747"/>
      <c r="W131" s="748" t="s">
        <v>466</v>
      </c>
      <c r="X131" s="749"/>
      <c r="Y131" s="749"/>
      <c r="Z131" s="750"/>
      <c r="AA131" s="751">
        <v>14747283</v>
      </c>
      <c r="AB131" s="752"/>
      <c r="AC131" s="752"/>
      <c r="AD131" s="752"/>
      <c r="AE131" s="753"/>
      <c r="AF131" s="754">
        <v>14536724</v>
      </c>
      <c r="AG131" s="752"/>
      <c r="AH131" s="752"/>
      <c r="AI131" s="752"/>
      <c r="AJ131" s="753"/>
      <c r="AK131" s="754">
        <v>14427305</v>
      </c>
      <c r="AL131" s="752"/>
      <c r="AM131" s="752"/>
      <c r="AN131" s="752"/>
      <c r="AO131" s="753"/>
      <c r="AP131" s="755"/>
      <c r="AQ131" s="756"/>
      <c r="AR131" s="756"/>
      <c r="AS131" s="756"/>
      <c r="AT131" s="757"/>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8" t="s">
        <v>467</v>
      </c>
      <c r="B132" s="769"/>
      <c r="C132" s="769"/>
      <c r="D132" s="769"/>
      <c r="E132" s="769"/>
      <c r="F132" s="769"/>
      <c r="G132" s="769"/>
      <c r="H132" s="769"/>
      <c r="I132" s="769"/>
      <c r="J132" s="769"/>
      <c r="K132" s="769"/>
      <c r="L132" s="769"/>
      <c r="M132" s="769"/>
      <c r="N132" s="769"/>
      <c r="O132" s="769"/>
      <c r="P132" s="769"/>
      <c r="Q132" s="769"/>
      <c r="R132" s="769"/>
      <c r="S132" s="769"/>
      <c r="T132" s="769"/>
      <c r="U132" s="769"/>
      <c r="V132" s="772" t="s">
        <v>468</v>
      </c>
      <c r="W132" s="772"/>
      <c r="X132" s="772"/>
      <c r="Y132" s="772"/>
      <c r="Z132" s="773"/>
      <c r="AA132" s="774">
        <v>10.097663409999999</v>
      </c>
      <c r="AB132" s="775"/>
      <c r="AC132" s="775"/>
      <c r="AD132" s="775"/>
      <c r="AE132" s="776"/>
      <c r="AF132" s="777">
        <v>7.1516732379999999</v>
      </c>
      <c r="AG132" s="775"/>
      <c r="AH132" s="775"/>
      <c r="AI132" s="775"/>
      <c r="AJ132" s="776"/>
      <c r="AK132" s="777">
        <v>8.4892084830000005</v>
      </c>
      <c r="AL132" s="775"/>
      <c r="AM132" s="775"/>
      <c r="AN132" s="775"/>
      <c r="AO132" s="776"/>
      <c r="AP132" s="778"/>
      <c r="AQ132" s="779"/>
      <c r="AR132" s="779"/>
      <c r="AS132" s="779"/>
      <c r="AT132" s="780"/>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70"/>
      <c r="B133" s="771"/>
      <c r="C133" s="771"/>
      <c r="D133" s="771"/>
      <c r="E133" s="771"/>
      <c r="F133" s="771"/>
      <c r="G133" s="771"/>
      <c r="H133" s="771"/>
      <c r="I133" s="771"/>
      <c r="J133" s="771"/>
      <c r="K133" s="771"/>
      <c r="L133" s="771"/>
      <c r="M133" s="771"/>
      <c r="N133" s="771"/>
      <c r="O133" s="771"/>
      <c r="P133" s="771"/>
      <c r="Q133" s="771"/>
      <c r="R133" s="771"/>
      <c r="S133" s="771"/>
      <c r="T133" s="771"/>
      <c r="U133" s="771"/>
      <c r="V133" s="781" t="s">
        <v>469</v>
      </c>
      <c r="W133" s="781"/>
      <c r="X133" s="781"/>
      <c r="Y133" s="781"/>
      <c r="Z133" s="782"/>
      <c r="AA133" s="783">
        <v>10.7</v>
      </c>
      <c r="AB133" s="784"/>
      <c r="AC133" s="784"/>
      <c r="AD133" s="784"/>
      <c r="AE133" s="785"/>
      <c r="AF133" s="783">
        <v>9.3000000000000007</v>
      </c>
      <c r="AG133" s="784"/>
      <c r="AH133" s="784"/>
      <c r="AI133" s="784"/>
      <c r="AJ133" s="785"/>
      <c r="AK133" s="783">
        <v>8.5</v>
      </c>
      <c r="AL133" s="784"/>
      <c r="AM133" s="784"/>
      <c r="AN133" s="784"/>
      <c r="AO133" s="785"/>
      <c r="AP133" s="765"/>
      <c r="AQ133" s="766"/>
      <c r="AR133" s="766"/>
      <c r="AS133" s="766"/>
      <c r="AT133" s="767"/>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7" right="0.7" top="0.75" bottom="0.75" header="0.3" footer="0.3"/>
  <pageSetup paperSize="9" scale="2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view="pageBreakPreview" topLeftCell="A111" zoomScale="55" zoomScaleNormal="40" zoomScaleSheetLayoutView="55" workbookViewId="0">
      <selection activeCell="A111" sqref="A1:XFD1048576"/>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41" t="s">
        <v>344</v>
      </c>
      <c r="DK2" s="1142"/>
      <c r="DL2" s="1142"/>
      <c r="DM2" s="1142"/>
      <c r="DN2" s="1142"/>
      <c r="DO2" s="1143"/>
      <c r="DP2" s="200"/>
      <c r="DQ2" s="1141" t="s">
        <v>345</v>
      </c>
      <c r="DR2" s="1142"/>
      <c r="DS2" s="1142"/>
      <c r="DT2" s="1142"/>
      <c r="DU2" s="1142"/>
      <c r="DV2" s="1142"/>
      <c r="DW2" s="1142"/>
      <c r="DX2" s="1142"/>
      <c r="DY2" s="1142"/>
      <c r="DZ2" s="1143"/>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94" t="s">
        <v>346</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6" t="s">
        <v>348</v>
      </c>
      <c r="B5" s="1027"/>
      <c r="C5" s="1027"/>
      <c r="D5" s="1027"/>
      <c r="E5" s="1027"/>
      <c r="F5" s="1027"/>
      <c r="G5" s="1027"/>
      <c r="H5" s="1027"/>
      <c r="I5" s="1027"/>
      <c r="J5" s="1027"/>
      <c r="K5" s="1027"/>
      <c r="L5" s="1027"/>
      <c r="M5" s="1027"/>
      <c r="N5" s="1027"/>
      <c r="O5" s="1027"/>
      <c r="P5" s="1028"/>
      <c r="Q5" s="1032" t="s">
        <v>349</v>
      </c>
      <c r="R5" s="1033"/>
      <c r="S5" s="1033"/>
      <c r="T5" s="1033"/>
      <c r="U5" s="1034"/>
      <c r="V5" s="1032" t="s">
        <v>350</v>
      </c>
      <c r="W5" s="1033"/>
      <c r="X5" s="1033"/>
      <c r="Y5" s="1033"/>
      <c r="Z5" s="1034"/>
      <c r="AA5" s="1032" t="s">
        <v>351</v>
      </c>
      <c r="AB5" s="1033"/>
      <c r="AC5" s="1033"/>
      <c r="AD5" s="1033"/>
      <c r="AE5" s="1033"/>
      <c r="AF5" s="1144" t="s">
        <v>352</v>
      </c>
      <c r="AG5" s="1033"/>
      <c r="AH5" s="1033"/>
      <c r="AI5" s="1033"/>
      <c r="AJ5" s="1048"/>
      <c r="AK5" s="1033" t="s">
        <v>353</v>
      </c>
      <c r="AL5" s="1033"/>
      <c r="AM5" s="1033"/>
      <c r="AN5" s="1033"/>
      <c r="AO5" s="1034"/>
      <c r="AP5" s="1032" t="s">
        <v>354</v>
      </c>
      <c r="AQ5" s="1033"/>
      <c r="AR5" s="1033"/>
      <c r="AS5" s="1033"/>
      <c r="AT5" s="1034"/>
      <c r="AU5" s="1032" t="s">
        <v>355</v>
      </c>
      <c r="AV5" s="1033"/>
      <c r="AW5" s="1033"/>
      <c r="AX5" s="1033"/>
      <c r="AY5" s="1048"/>
      <c r="AZ5" s="207"/>
      <c r="BA5" s="207"/>
      <c r="BB5" s="207"/>
      <c r="BC5" s="207"/>
      <c r="BD5" s="207"/>
      <c r="BE5" s="208"/>
      <c r="BF5" s="208"/>
      <c r="BG5" s="208"/>
      <c r="BH5" s="208"/>
      <c r="BI5" s="208"/>
      <c r="BJ5" s="208"/>
      <c r="BK5" s="208"/>
      <c r="BL5" s="208"/>
      <c r="BM5" s="208"/>
      <c r="BN5" s="208"/>
      <c r="BO5" s="208"/>
      <c r="BP5" s="208"/>
      <c r="BQ5" s="1026" t="s">
        <v>356</v>
      </c>
      <c r="BR5" s="1027"/>
      <c r="BS5" s="1027"/>
      <c r="BT5" s="1027"/>
      <c r="BU5" s="1027"/>
      <c r="BV5" s="1027"/>
      <c r="BW5" s="1027"/>
      <c r="BX5" s="1027"/>
      <c r="BY5" s="1027"/>
      <c r="BZ5" s="1027"/>
      <c r="CA5" s="1027"/>
      <c r="CB5" s="1027"/>
      <c r="CC5" s="1027"/>
      <c r="CD5" s="1027"/>
      <c r="CE5" s="1027"/>
      <c r="CF5" s="1027"/>
      <c r="CG5" s="1028"/>
      <c r="CH5" s="1032" t="s">
        <v>357</v>
      </c>
      <c r="CI5" s="1033"/>
      <c r="CJ5" s="1033"/>
      <c r="CK5" s="1033"/>
      <c r="CL5" s="1034"/>
      <c r="CM5" s="1032" t="s">
        <v>358</v>
      </c>
      <c r="CN5" s="1033"/>
      <c r="CO5" s="1033"/>
      <c r="CP5" s="1033"/>
      <c r="CQ5" s="1034"/>
      <c r="CR5" s="1032" t="s">
        <v>359</v>
      </c>
      <c r="CS5" s="1033"/>
      <c r="CT5" s="1033"/>
      <c r="CU5" s="1033"/>
      <c r="CV5" s="1034"/>
      <c r="CW5" s="1032" t="s">
        <v>360</v>
      </c>
      <c r="CX5" s="1033"/>
      <c r="CY5" s="1033"/>
      <c r="CZ5" s="1033"/>
      <c r="DA5" s="1034"/>
      <c r="DB5" s="1032" t="s">
        <v>361</v>
      </c>
      <c r="DC5" s="1033"/>
      <c r="DD5" s="1033"/>
      <c r="DE5" s="1033"/>
      <c r="DF5" s="1034"/>
      <c r="DG5" s="1129" t="s">
        <v>362</v>
      </c>
      <c r="DH5" s="1130"/>
      <c r="DI5" s="1130"/>
      <c r="DJ5" s="1130"/>
      <c r="DK5" s="1131"/>
      <c r="DL5" s="1129" t="s">
        <v>363</v>
      </c>
      <c r="DM5" s="1130"/>
      <c r="DN5" s="1130"/>
      <c r="DO5" s="1130"/>
      <c r="DP5" s="1131"/>
      <c r="DQ5" s="1032" t="s">
        <v>364</v>
      </c>
      <c r="DR5" s="1033"/>
      <c r="DS5" s="1033"/>
      <c r="DT5" s="1033"/>
      <c r="DU5" s="1034"/>
      <c r="DV5" s="1032" t="s">
        <v>355</v>
      </c>
      <c r="DW5" s="1033"/>
      <c r="DX5" s="1033"/>
      <c r="DY5" s="1033"/>
      <c r="DZ5" s="1048"/>
      <c r="EA5" s="205"/>
    </row>
    <row r="6" spans="1:131" s="206" customFormat="1" ht="26.25" customHeight="1" thickBot="1" x14ac:dyDescent="0.2">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03"/>
      <c r="BA6" s="203"/>
      <c r="BB6" s="203"/>
      <c r="BC6" s="203"/>
      <c r="BD6" s="203"/>
      <c r="BE6" s="204"/>
      <c r="BF6" s="204"/>
      <c r="BG6" s="204"/>
      <c r="BH6" s="204"/>
      <c r="BI6" s="204"/>
      <c r="BJ6" s="204"/>
      <c r="BK6" s="204"/>
      <c r="BL6" s="204"/>
      <c r="BM6" s="204"/>
      <c r="BN6" s="204"/>
      <c r="BO6" s="204"/>
      <c r="BP6" s="204"/>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05"/>
    </row>
    <row r="7" spans="1:131" s="206" customFormat="1" ht="26.25" customHeight="1" thickTop="1" x14ac:dyDescent="0.15">
      <c r="A7" s="209">
        <v>1</v>
      </c>
      <c r="B7" s="1081" t="s">
        <v>365</v>
      </c>
      <c r="C7" s="1082"/>
      <c r="D7" s="1082"/>
      <c r="E7" s="1082"/>
      <c r="F7" s="1082"/>
      <c r="G7" s="1082"/>
      <c r="H7" s="1082"/>
      <c r="I7" s="1082"/>
      <c r="J7" s="1082"/>
      <c r="K7" s="1082"/>
      <c r="L7" s="1082"/>
      <c r="M7" s="1082"/>
      <c r="N7" s="1082"/>
      <c r="O7" s="1082"/>
      <c r="P7" s="1083"/>
      <c r="Q7" s="1135">
        <v>31469</v>
      </c>
      <c r="R7" s="1136"/>
      <c r="S7" s="1136"/>
      <c r="T7" s="1136"/>
      <c r="U7" s="1136"/>
      <c r="V7" s="1136">
        <v>29715</v>
      </c>
      <c r="W7" s="1136"/>
      <c r="X7" s="1136"/>
      <c r="Y7" s="1136"/>
      <c r="Z7" s="1136"/>
      <c r="AA7" s="1136">
        <v>1754</v>
      </c>
      <c r="AB7" s="1136"/>
      <c r="AC7" s="1136"/>
      <c r="AD7" s="1136"/>
      <c r="AE7" s="1137"/>
      <c r="AF7" s="1138">
        <v>1659</v>
      </c>
      <c r="AG7" s="1139"/>
      <c r="AH7" s="1139"/>
      <c r="AI7" s="1139"/>
      <c r="AJ7" s="1140"/>
      <c r="AK7" s="1122">
        <v>87</v>
      </c>
      <c r="AL7" s="1123"/>
      <c r="AM7" s="1123"/>
      <c r="AN7" s="1123"/>
      <c r="AO7" s="1123"/>
      <c r="AP7" s="1123">
        <v>34594</v>
      </c>
      <c r="AQ7" s="1123"/>
      <c r="AR7" s="1123"/>
      <c r="AS7" s="1123"/>
      <c r="AT7" s="1123"/>
      <c r="AU7" s="1124"/>
      <c r="AV7" s="1124"/>
      <c r="AW7" s="1124"/>
      <c r="AX7" s="1124"/>
      <c r="AY7" s="1125"/>
      <c r="AZ7" s="203"/>
      <c r="BA7" s="203"/>
      <c r="BB7" s="203"/>
      <c r="BC7" s="203"/>
      <c r="BD7" s="203"/>
      <c r="BE7" s="204"/>
      <c r="BF7" s="204"/>
      <c r="BG7" s="204"/>
      <c r="BH7" s="204"/>
      <c r="BI7" s="204"/>
      <c r="BJ7" s="204"/>
      <c r="BK7" s="204"/>
      <c r="BL7" s="204"/>
      <c r="BM7" s="204"/>
      <c r="BN7" s="204"/>
      <c r="BO7" s="204"/>
      <c r="BP7" s="204"/>
      <c r="BQ7" s="210">
        <v>1</v>
      </c>
      <c r="BR7" s="211"/>
      <c r="BS7" s="1126" t="s">
        <v>541</v>
      </c>
      <c r="BT7" s="1127"/>
      <c r="BU7" s="1127"/>
      <c r="BV7" s="1127"/>
      <c r="BW7" s="1127"/>
      <c r="BX7" s="1127"/>
      <c r="BY7" s="1127"/>
      <c r="BZ7" s="1127"/>
      <c r="CA7" s="1127"/>
      <c r="CB7" s="1127"/>
      <c r="CC7" s="1127"/>
      <c r="CD7" s="1127"/>
      <c r="CE7" s="1127"/>
      <c r="CF7" s="1127"/>
      <c r="CG7" s="1128"/>
      <c r="CH7" s="1119">
        <v>7</v>
      </c>
      <c r="CI7" s="1120"/>
      <c r="CJ7" s="1120"/>
      <c r="CK7" s="1120"/>
      <c r="CL7" s="1121"/>
      <c r="CM7" s="1119">
        <v>79</v>
      </c>
      <c r="CN7" s="1120"/>
      <c r="CO7" s="1120"/>
      <c r="CP7" s="1120"/>
      <c r="CQ7" s="1121"/>
      <c r="CR7" s="1119">
        <v>30</v>
      </c>
      <c r="CS7" s="1120"/>
      <c r="CT7" s="1120"/>
      <c r="CU7" s="1120"/>
      <c r="CV7" s="1121"/>
      <c r="CW7" s="1119" t="s">
        <v>546</v>
      </c>
      <c r="CX7" s="1120"/>
      <c r="CY7" s="1120"/>
      <c r="CZ7" s="1120"/>
      <c r="DA7" s="1121"/>
      <c r="DB7" s="1119" t="s">
        <v>546</v>
      </c>
      <c r="DC7" s="1120"/>
      <c r="DD7" s="1120"/>
      <c r="DE7" s="1120"/>
      <c r="DF7" s="1121"/>
      <c r="DG7" s="1119" t="s">
        <v>546</v>
      </c>
      <c r="DH7" s="1120"/>
      <c r="DI7" s="1120"/>
      <c r="DJ7" s="1120"/>
      <c r="DK7" s="1121"/>
      <c r="DL7" s="1119" t="s">
        <v>546</v>
      </c>
      <c r="DM7" s="1120"/>
      <c r="DN7" s="1120"/>
      <c r="DO7" s="1120"/>
      <c r="DP7" s="1121"/>
      <c r="DQ7" s="1119" t="s">
        <v>546</v>
      </c>
      <c r="DR7" s="1120"/>
      <c r="DS7" s="1120"/>
      <c r="DT7" s="1120"/>
      <c r="DU7" s="1121"/>
      <c r="DV7" s="1146"/>
      <c r="DW7" s="1147"/>
      <c r="DX7" s="1147"/>
      <c r="DY7" s="1147"/>
      <c r="DZ7" s="1148"/>
      <c r="EA7" s="205"/>
    </row>
    <row r="8" spans="1:131" s="206" customFormat="1" ht="26.25" customHeight="1" x14ac:dyDescent="0.15">
      <c r="A8" s="212">
        <v>2</v>
      </c>
      <c r="B8" s="1062"/>
      <c r="C8" s="1063"/>
      <c r="D8" s="1063"/>
      <c r="E8" s="1063"/>
      <c r="F8" s="1063"/>
      <c r="G8" s="1063"/>
      <c r="H8" s="1063"/>
      <c r="I8" s="1063"/>
      <c r="J8" s="1063"/>
      <c r="K8" s="1063"/>
      <c r="L8" s="1063"/>
      <c r="M8" s="1063"/>
      <c r="N8" s="1063"/>
      <c r="O8" s="1063"/>
      <c r="P8" s="1064"/>
      <c r="Q8" s="1074"/>
      <c r="R8" s="1075"/>
      <c r="S8" s="1075"/>
      <c r="T8" s="1075"/>
      <c r="U8" s="1075"/>
      <c r="V8" s="1075"/>
      <c r="W8" s="1075"/>
      <c r="X8" s="1075"/>
      <c r="Y8" s="1075"/>
      <c r="Z8" s="1075"/>
      <c r="AA8" s="1075"/>
      <c r="AB8" s="1075"/>
      <c r="AC8" s="1075"/>
      <c r="AD8" s="1075"/>
      <c r="AE8" s="1076"/>
      <c r="AF8" s="1068"/>
      <c r="AG8" s="1069"/>
      <c r="AH8" s="1069"/>
      <c r="AI8" s="1069"/>
      <c r="AJ8" s="1070"/>
      <c r="AK8" s="1117"/>
      <c r="AL8" s="1118"/>
      <c r="AM8" s="1118"/>
      <c r="AN8" s="1118"/>
      <c r="AO8" s="1118"/>
      <c r="AP8" s="1118"/>
      <c r="AQ8" s="1118"/>
      <c r="AR8" s="1118"/>
      <c r="AS8" s="1118"/>
      <c r="AT8" s="1118"/>
      <c r="AU8" s="1115"/>
      <c r="AV8" s="1115"/>
      <c r="AW8" s="1115"/>
      <c r="AX8" s="1115"/>
      <c r="AY8" s="1116"/>
      <c r="AZ8" s="203"/>
      <c r="BA8" s="203"/>
      <c r="BB8" s="203"/>
      <c r="BC8" s="203"/>
      <c r="BD8" s="203"/>
      <c r="BE8" s="204"/>
      <c r="BF8" s="204"/>
      <c r="BG8" s="204"/>
      <c r="BH8" s="204"/>
      <c r="BI8" s="204"/>
      <c r="BJ8" s="204"/>
      <c r="BK8" s="204"/>
      <c r="BL8" s="204"/>
      <c r="BM8" s="204"/>
      <c r="BN8" s="204"/>
      <c r="BO8" s="204"/>
      <c r="BP8" s="204"/>
      <c r="BQ8" s="213">
        <v>2</v>
      </c>
      <c r="BR8" s="214"/>
      <c r="BS8" s="1045" t="s">
        <v>542</v>
      </c>
      <c r="BT8" s="1046"/>
      <c r="BU8" s="1046"/>
      <c r="BV8" s="1046"/>
      <c r="BW8" s="1046"/>
      <c r="BX8" s="1046"/>
      <c r="BY8" s="1046"/>
      <c r="BZ8" s="1046"/>
      <c r="CA8" s="1046"/>
      <c r="CB8" s="1046"/>
      <c r="CC8" s="1046"/>
      <c r="CD8" s="1046"/>
      <c r="CE8" s="1046"/>
      <c r="CF8" s="1046"/>
      <c r="CG8" s="1047"/>
      <c r="CH8" s="1020">
        <v>1</v>
      </c>
      <c r="CI8" s="1021"/>
      <c r="CJ8" s="1021"/>
      <c r="CK8" s="1021"/>
      <c r="CL8" s="1022"/>
      <c r="CM8" s="1020">
        <v>59</v>
      </c>
      <c r="CN8" s="1021"/>
      <c r="CO8" s="1021"/>
      <c r="CP8" s="1021"/>
      <c r="CQ8" s="1022"/>
      <c r="CR8" s="1020">
        <v>10</v>
      </c>
      <c r="CS8" s="1021"/>
      <c r="CT8" s="1021"/>
      <c r="CU8" s="1021"/>
      <c r="CV8" s="1022"/>
      <c r="CW8" s="1020" t="s">
        <v>546</v>
      </c>
      <c r="CX8" s="1021"/>
      <c r="CY8" s="1021"/>
      <c r="CZ8" s="1021"/>
      <c r="DA8" s="1022"/>
      <c r="DB8" s="1020" t="s">
        <v>546</v>
      </c>
      <c r="DC8" s="1021"/>
      <c r="DD8" s="1021"/>
      <c r="DE8" s="1021"/>
      <c r="DF8" s="1022"/>
      <c r="DG8" s="1020" t="s">
        <v>546</v>
      </c>
      <c r="DH8" s="1021"/>
      <c r="DI8" s="1021"/>
      <c r="DJ8" s="1021"/>
      <c r="DK8" s="1022"/>
      <c r="DL8" s="1020" t="s">
        <v>546</v>
      </c>
      <c r="DM8" s="1021"/>
      <c r="DN8" s="1021"/>
      <c r="DO8" s="1021"/>
      <c r="DP8" s="1022"/>
      <c r="DQ8" s="1020" t="s">
        <v>546</v>
      </c>
      <c r="DR8" s="1021"/>
      <c r="DS8" s="1021"/>
      <c r="DT8" s="1021"/>
      <c r="DU8" s="1022"/>
      <c r="DV8" s="1023"/>
      <c r="DW8" s="1024"/>
      <c r="DX8" s="1024"/>
      <c r="DY8" s="1024"/>
      <c r="DZ8" s="1025"/>
      <c r="EA8" s="205"/>
    </row>
    <row r="9" spans="1:131" s="206" customFormat="1" ht="26.25" customHeight="1" x14ac:dyDescent="0.15">
      <c r="A9" s="212">
        <v>3</v>
      </c>
      <c r="B9" s="1062"/>
      <c r="C9" s="1063"/>
      <c r="D9" s="1063"/>
      <c r="E9" s="1063"/>
      <c r="F9" s="1063"/>
      <c r="G9" s="1063"/>
      <c r="H9" s="1063"/>
      <c r="I9" s="1063"/>
      <c r="J9" s="1063"/>
      <c r="K9" s="1063"/>
      <c r="L9" s="1063"/>
      <c r="M9" s="1063"/>
      <c r="N9" s="1063"/>
      <c r="O9" s="1063"/>
      <c r="P9" s="1064"/>
      <c r="Q9" s="1074"/>
      <c r="R9" s="1075"/>
      <c r="S9" s="1075"/>
      <c r="T9" s="1075"/>
      <c r="U9" s="1075"/>
      <c r="V9" s="1075"/>
      <c r="W9" s="1075"/>
      <c r="X9" s="1075"/>
      <c r="Y9" s="1075"/>
      <c r="Z9" s="1075"/>
      <c r="AA9" s="1075"/>
      <c r="AB9" s="1075"/>
      <c r="AC9" s="1075"/>
      <c r="AD9" s="1075"/>
      <c r="AE9" s="1076"/>
      <c r="AF9" s="1068"/>
      <c r="AG9" s="1069"/>
      <c r="AH9" s="1069"/>
      <c r="AI9" s="1069"/>
      <c r="AJ9" s="1070"/>
      <c r="AK9" s="1117"/>
      <c r="AL9" s="1118"/>
      <c r="AM9" s="1118"/>
      <c r="AN9" s="1118"/>
      <c r="AO9" s="1118"/>
      <c r="AP9" s="1118"/>
      <c r="AQ9" s="1118"/>
      <c r="AR9" s="1118"/>
      <c r="AS9" s="1118"/>
      <c r="AT9" s="1118"/>
      <c r="AU9" s="1115"/>
      <c r="AV9" s="1115"/>
      <c r="AW9" s="1115"/>
      <c r="AX9" s="1115"/>
      <c r="AY9" s="1116"/>
      <c r="AZ9" s="203"/>
      <c r="BA9" s="203"/>
      <c r="BB9" s="203"/>
      <c r="BC9" s="203"/>
      <c r="BD9" s="203"/>
      <c r="BE9" s="204"/>
      <c r="BF9" s="204"/>
      <c r="BG9" s="204"/>
      <c r="BH9" s="204"/>
      <c r="BI9" s="204"/>
      <c r="BJ9" s="204"/>
      <c r="BK9" s="204"/>
      <c r="BL9" s="204"/>
      <c r="BM9" s="204"/>
      <c r="BN9" s="204"/>
      <c r="BO9" s="204"/>
      <c r="BP9" s="204"/>
      <c r="BQ9" s="213">
        <v>3</v>
      </c>
      <c r="BR9" s="214"/>
      <c r="BS9" s="1045" t="s">
        <v>543</v>
      </c>
      <c r="BT9" s="1046"/>
      <c r="BU9" s="1046"/>
      <c r="BV9" s="1046"/>
      <c r="BW9" s="1046"/>
      <c r="BX9" s="1046"/>
      <c r="BY9" s="1046"/>
      <c r="BZ9" s="1046"/>
      <c r="CA9" s="1046"/>
      <c r="CB9" s="1046"/>
      <c r="CC9" s="1046"/>
      <c r="CD9" s="1046"/>
      <c r="CE9" s="1046"/>
      <c r="CF9" s="1046"/>
      <c r="CG9" s="1047"/>
      <c r="CH9" s="1020">
        <v>1</v>
      </c>
      <c r="CI9" s="1021"/>
      <c r="CJ9" s="1021"/>
      <c r="CK9" s="1021"/>
      <c r="CL9" s="1022"/>
      <c r="CM9" s="1020">
        <v>5</v>
      </c>
      <c r="CN9" s="1021"/>
      <c r="CO9" s="1021"/>
      <c r="CP9" s="1021"/>
      <c r="CQ9" s="1022"/>
      <c r="CR9" s="1020">
        <v>10</v>
      </c>
      <c r="CS9" s="1021"/>
      <c r="CT9" s="1021"/>
      <c r="CU9" s="1021"/>
      <c r="CV9" s="1022"/>
      <c r="CW9" s="1020" t="s">
        <v>546</v>
      </c>
      <c r="CX9" s="1021"/>
      <c r="CY9" s="1021"/>
      <c r="CZ9" s="1021"/>
      <c r="DA9" s="1022"/>
      <c r="DB9" s="1020" t="s">
        <v>546</v>
      </c>
      <c r="DC9" s="1021"/>
      <c r="DD9" s="1021"/>
      <c r="DE9" s="1021"/>
      <c r="DF9" s="1022"/>
      <c r="DG9" s="1020" t="s">
        <v>546</v>
      </c>
      <c r="DH9" s="1021"/>
      <c r="DI9" s="1021"/>
      <c r="DJ9" s="1021"/>
      <c r="DK9" s="1022"/>
      <c r="DL9" s="1020" t="s">
        <v>546</v>
      </c>
      <c r="DM9" s="1021"/>
      <c r="DN9" s="1021"/>
      <c r="DO9" s="1021"/>
      <c r="DP9" s="1022"/>
      <c r="DQ9" s="1020" t="s">
        <v>546</v>
      </c>
      <c r="DR9" s="1021"/>
      <c r="DS9" s="1021"/>
      <c r="DT9" s="1021"/>
      <c r="DU9" s="1022"/>
      <c r="DV9" s="1023"/>
      <c r="DW9" s="1024"/>
      <c r="DX9" s="1024"/>
      <c r="DY9" s="1024"/>
      <c r="DZ9" s="1025"/>
      <c r="EA9" s="205"/>
    </row>
    <row r="10" spans="1:131" s="206" customFormat="1" ht="26.25" customHeight="1" thickBot="1" x14ac:dyDescent="0.2">
      <c r="A10" s="212">
        <v>4</v>
      </c>
      <c r="B10" s="1062"/>
      <c r="C10" s="1063"/>
      <c r="D10" s="1063"/>
      <c r="E10" s="1063"/>
      <c r="F10" s="1063"/>
      <c r="G10" s="1063"/>
      <c r="H10" s="1063"/>
      <c r="I10" s="1063"/>
      <c r="J10" s="1063"/>
      <c r="K10" s="1063"/>
      <c r="L10" s="1063"/>
      <c r="M10" s="1063"/>
      <c r="N10" s="1063"/>
      <c r="O10" s="1063"/>
      <c r="P10" s="1064"/>
      <c r="Q10" s="1074"/>
      <c r="R10" s="1075"/>
      <c r="S10" s="1075"/>
      <c r="T10" s="1075"/>
      <c r="U10" s="1075"/>
      <c r="V10" s="1075"/>
      <c r="W10" s="1075"/>
      <c r="X10" s="1075"/>
      <c r="Y10" s="1075"/>
      <c r="Z10" s="1075"/>
      <c r="AA10" s="1075"/>
      <c r="AB10" s="1075"/>
      <c r="AC10" s="1075"/>
      <c r="AD10" s="1075"/>
      <c r="AE10" s="1076"/>
      <c r="AF10" s="1068"/>
      <c r="AG10" s="1069"/>
      <c r="AH10" s="1069"/>
      <c r="AI10" s="1069"/>
      <c r="AJ10" s="1070"/>
      <c r="AK10" s="1117"/>
      <c r="AL10" s="1118"/>
      <c r="AM10" s="1118"/>
      <c r="AN10" s="1118"/>
      <c r="AO10" s="1118"/>
      <c r="AP10" s="1118"/>
      <c r="AQ10" s="1118"/>
      <c r="AR10" s="1118"/>
      <c r="AS10" s="1118"/>
      <c r="AT10" s="1118"/>
      <c r="AU10" s="1115"/>
      <c r="AV10" s="1115"/>
      <c r="AW10" s="1115"/>
      <c r="AX10" s="1115"/>
      <c r="AY10" s="1116"/>
      <c r="AZ10" s="203"/>
      <c r="BA10" s="203"/>
      <c r="BB10" s="203"/>
      <c r="BC10" s="203"/>
      <c r="BD10" s="203"/>
      <c r="BE10" s="204"/>
      <c r="BF10" s="204"/>
      <c r="BG10" s="204"/>
      <c r="BH10" s="204"/>
      <c r="BI10" s="204"/>
      <c r="BJ10" s="204"/>
      <c r="BK10" s="204"/>
      <c r="BL10" s="204"/>
      <c r="BM10" s="204"/>
      <c r="BN10" s="204"/>
      <c r="BO10" s="204"/>
      <c r="BP10" s="204"/>
      <c r="BQ10" s="213">
        <v>4</v>
      </c>
      <c r="BR10" s="214"/>
      <c r="BS10" s="1045" t="s">
        <v>544</v>
      </c>
      <c r="BT10" s="1046"/>
      <c r="BU10" s="1046"/>
      <c r="BV10" s="1046"/>
      <c r="BW10" s="1046"/>
      <c r="BX10" s="1046"/>
      <c r="BY10" s="1046"/>
      <c r="BZ10" s="1046"/>
      <c r="CA10" s="1046"/>
      <c r="CB10" s="1046"/>
      <c r="CC10" s="1046"/>
      <c r="CD10" s="1046"/>
      <c r="CE10" s="1046"/>
      <c r="CF10" s="1046"/>
      <c r="CG10" s="1047"/>
      <c r="CH10" s="1020">
        <v>2</v>
      </c>
      <c r="CI10" s="1021"/>
      <c r="CJ10" s="1021"/>
      <c r="CK10" s="1021"/>
      <c r="CL10" s="1022"/>
      <c r="CM10" s="1020">
        <v>25</v>
      </c>
      <c r="CN10" s="1021"/>
      <c r="CO10" s="1021"/>
      <c r="CP10" s="1021"/>
      <c r="CQ10" s="1022"/>
      <c r="CR10" s="1020">
        <v>45</v>
      </c>
      <c r="CS10" s="1021"/>
      <c r="CT10" s="1021"/>
      <c r="CU10" s="1021"/>
      <c r="CV10" s="1022"/>
      <c r="CW10" s="1020" t="s">
        <v>546</v>
      </c>
      <c r="CX10" s="1021"/>
      <c r="CY10" s="1021"/>
      <c r="CZ10" s="1021"/>
      <c r="DA10" s="1022"/>
      <c r="DB10" s="1020" t="s">
        <v>546</v>
      </c>
      <c r="DC10" s="1021"/>
      <c r="DD10" s="1021"/>
      <c r="DE10" s="1021"/>
      <c r="DF10" s="1022"/>
      <c r="DG10" s="1020" t="s">
        <v>546</v>
      </c>
      <c r="DH10" s="1021"/>
      <c r="DI10" s="1021"/>
      <c r="DJ10" s="1021"/>
      <c r="DK10" s="1022"/>
      <c r="DL10" s="1020" t="s">
        <v>546</v>
      </c>
      <c r="DM10" s="1021"/>
      <c r="DN10" s="1021"/>
      <c r="DO10" s="1021"/>
      <c r="DP10" s="1022"/>
      <c r="DQ10" s="1020" t="s">
        <v>546</v>
      </c>
      <c r="DR10" s="1021"/>
      <c r="DS10" s="1021"/>
      <c r="DT10" s="1021"/>
      <c r="DU10" s="1022"/>
      <c r="DV10" s="1023"/>
      <c r="DW10" s="1024"/>
      <c r="DX10" s="1024"/>
      <c r="DY10" s="1024"/>
      <c r="DZ10" s="1025"/>
      <c r="EA10" s="205"/>
    </row>
    <row r="11" spans="1:131" s="206" customFormat="1" ht="26.25" hidden="1" customHeight="1" x14ac:dyDescent="0.15">
      <c r="A11" s="212">
        <v>5</v>
      </c>
      <c r="B11" s="1062"/>
      <c r="C11" s="1063"/>
      <c r="D11" s="1063"/>
      <c r="E11" s="1063"/>
      <c r="F11" s="1063"/>
      <c r="G11" s="1063"/>
      <c r="H11" s="1063"/>
      <c r="I11" s="1063"/>
      <c r="J11" s="1063"/>
      <c r="K11" s="1063"/>
      <c r="L11" s="1063"/>
      <c r="M11" s="1063"/>
      <c r="N11" s="1063"/>
      <c r="O11" s="1063"/>
      <c r="P11" s="1064"/>
      <c r="Q11" s="1074"/>
      <c r="R11" s="1075"/>
      <c r="S11" s="1075"/>
      <c r="T11" s="1075"/>
      <c r="U11" s="1075"/>
      <c r="V11" s="1075"/>
      <c r="W11" s="1075"/>
      <c r="X11" s="1075"/>
      <c r="Y11" s="1075"/>
      <c r="Z11" s="1075"/>
      <c r="AA11" s="1075"/>
      <c r="AB11" s="1075"/>
      <c r="AC11" s="1075"/>
      <c r="AD11" s="1075"/>
      <c r="AE11" s="1076"/>
      <c r="AF11" s="1068"/>
      <c r="AG11" s="1069"/>
      <c r="AH11" s="1069"/>
      <c r="AI11" s="1069"/>
      <c r="AJ11" s="1070"/>
      <c r="AK11" s="1117"/>
      <c r="AL11" s="1118"/>
      <c r="AM11" s="1118"/>
      <c r="AN11" s="1118"/>
      <c r="AO11" s="1118"/>
      <c r="AP11" s="1118"/>
      <c r="AQ11" s="1118"/>
      <c r="AR11" s="1118"/>
      <c r="AS11" s="1118"/>
      <c r="AT11" s="1118"/>
      <c r="AU11" s="1115"/>
      <c r="AV11" s="1115"/>
      <c r="AW11" s="1115"/>
      <c r="AX11" s="1115"/>
      <c r="AY11" s="1116"/>
      <c r="AZ11" s="203"/>
      <c r="BA11" s="203"/>
      <c r="BB11" s="203"/>
      <c r="BC11" s="203"/>
      <c r="BD11" s="203"/>
      <c r="BE11" s="204"/>
      <c r="BF11" s="204"/>
      <c r="BG11" s="204"/>
      <c r="BH11" s="204"/>
      <c r="BI11" s="204"/>
      <c r="BJ11" s="204"/>
      <c r="BK11" s="204"/>
      <c r="BL11" s="204"/>
      <c r="BM11" s="204"/>
      <c r="BN11" s="204"/>
      <c r="BO11" s="204"/>
      <c r="BP11" s="204"/>
      <c r="BQ11" s="213">
        <v>5</v>
      </c>
      <c r="BR11" s="214"/>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05"/>
    </row>
    <row r="12" spans="1:131" s="206" customFormat="1" ht="26.25" hidden="1" customHeight="1" x14ac:dyDescent="0.15">
      <c r="A12" s="212">
        <v>6</v>
      </c>
      <c r="B12" s="1062"/>
      <c r="C12" s="1063"/>
      <c r="D12" s="1063"/>
      <c r="E12" s="1063"/>
      <c r="F12" s="1063"/>
      <c r="G12" s="1063"/>
      <c r="H12" s="1063"/>
      <c r="I12" s="1063"/>
      <c r="J12" s="1063"/>
      <c r="K12" s="1063"/>
      <c r="L12" s="1063"/>
      <c r="M12" s="1063"/>
      <c r="N12" s="1063"/>
      <c r="O12" s="1063"/>
      <c r="P12" s="1064"/>
      <c r="Q12" s="1074"/>
      <c r="R12" s="1075"/>
      <c r="S12" s="1075"/>
      <c r="T12" s="1075"/>
      <c r="U12" s="1075"/>
      <c r="V12" s="1075"/>
      <c r="W12" s="1075"/>
      <c r="X12" s="1075"/>
      <c r="Y12" s="1075"/>
      <c r="Z12" s="1075"/>
      <c r="AA12" s="1075"/>
      <c r="AB12" s="1075"/>
      <c r="AC12" s="1075"/>
      <c r="AD12" s="1075"/>
      <c r="AE12" s="1076"/>
      <c r="AF12" s="1068"/>
      <c r="AG12" s="1069"/>
      <c r="AH12" s="1069"/>
      <c r="AI12" s="1069"/>
      <c r="AJ12" s="1070"/>
      <c r="AK12" s="1117"/>
      <c r="AL12" s="1118"/>
      <c r="AM12" s="1118"/>
      <c r="AN12" s="1118"/>
      <c r="AO12" s="1118"/>
      <c r="AP12" s="1118"/>
      <c r="AQ12" s="1118"/>
      <c r="AR12" s="1118"/>
      <c r="AS12" s="1118"/>
      <c r="AT12" s="1118"/>
      <c r="AU12" s="1115"/>
      <c r="AV12" s="1115"/>
      <c r="AW12" s="1115"/>
      <c r="AX12" s="1115"/>
      <c r="AY12" s="1116"/>
      <c r="AZ12" s="203"/>
      <c r="BA12" s="203"/>
      <c r="BB12" s="203"/>
      <c r="BC12" s="203"/>
      <c r="BD12" s="203"/>
      <c r="BE12" s="204"/>
      <c r="BF12" s="204"/>
      <c r="BG12" s="204"/>
      <c r="BH12" s="204"/>
      <c r="BI12" s="204"/>
      <c r="BJ12" s="204"/>
      <c r="BK12" s="204"/>
      <c r="BL12" s="204"/>
      <c r="BM12" s="204"/>
      <c r="BN12" s="204"/>
      <c r="BO12" s="204"/>
      <c r="BP12" s="204"/>
      <c r="BQ12" s="213">
        <v>6</v>
      </c>
      <c r="BR12" s="214"/>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05"/>
    </row>
    <row r="13" spans="1:131" s="206" customFormat="1" ht="26.25" hidden="1" customHeight="1" x14ac:dyDescent="0.15">
      <c r="A13" s="212">
        <v>7</v>
      </c>
      <c r="B13" s="1062"/>
      <c r="C13" s="1063"/>
      <c r="D13" s="1063"/>
      <c r="E13" s="1063"/>
      <c r="F13" s="1063"/>
      <c r="G13" s="1063"/>
      <c r="H13" s="1063"/>
      <c r="I13" s="1063"/>
      <c r="J13" s="1063"/>
      <c r="K13" s="1063"/>
      <c r="L13" s="1063"/>
      <c r="M13" s="1063"/>
      <c r="N13" s="1063"/>
      <c r="O13" s="1063"/>
      <c r="P13" s="1064"/>
      <c r="Q13" s="1074"/>
      <c r="R13" s="1075"/>
      <c r="S13" s="1075"/>
      <c r="T13" s="1075"/>
      <c r="U13" s="1075"/>
      <c r="V13" s="1075"/>
      <c r="W13" s="1075"/>
      <c r="X13" s="1075"/>
      <c r="Y13" s="1075"/>
      <c r="Z13" s="1075"/>
      <c r="AA13" s="1075"/>
      <c r="AB13" s="1075"/>
      <c r="AC13" s="1075"/>
      <c r="AD13" s="1075"/>
      <c r="AE13" s="1076"/>
      <c r="AF13" s="1068"/>
      <c r="AG13" s="1069"/>
      <c r="AH13" s="1069"/>
      <c r="AI13" s="1069"/>
      <c r="AJ13" s="1070"/>
      <c r="AK13" s="1117"/>
      <c r="AL13" s="1118"/>
      <c r="AM13" s="1118"/>
      <c r="AN13" s="1118"/>
      <c r="AO13" s="1118"/>
      <c r="AP13" s="1118"/>
      <c r="AQ13" s="1118"/>
      <c r="AR13" s="1118"/>
      <c r="AS13" s="1118"/>
      <c r="AT13" s="1118"/>
      <c r="AU13" s="1115"/>
      <c r="AV13" s="1115"/>
      <c r="AW13" s="1115"/>
      <c r="AX13" s="1115"/>
      <c r="AY13" s="1116"/>
      <c r="AZ13" s="203"/>
      <c r="BA13" s="203"/>
      <c r="BB13" s="203"/>
      <c r="BC13" s="203"/>
      <c r="BD13" s="203"/>
      <c r="BE13" s="204"/>
      <c r="BF13" s="204"/>
      <c r="BG13" s="204"/>
      <c r="BH13" s="204"/>
      <c r="BI13" s="204"/>
      <c r="BJ13" s="204"/>
      <c r="BK13" s="204"/>
      <c r="BL13" s="204"/>
      <c r="BM13" s="204"/>
      <c r="BN13" s="204"/>
      <c r="BO13" s="204"/>
      <c r="BP13" s="204"/>
      <c r="BQ13" s="213">
        <v>7</v>
      </c>
      <c r="BR13" s="214"/>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05"/>
    </row>
    <row r="14" spans="1:131" s="206" customFormat="1" ht="26.25" hidden="1" customHeight="1" x14ac:dyDescent="0.15">
      <c r="A14" s="212">
        <v>8</v>
      </c>
      <c r="B14" s="1062"/>
      <c r="C14" s="1063"/>
      <c r="D14" s="1063"/>
      <c r="E14" s="1063"/>
      <c r="F14" s="1063"/>
      <c r="G14" s="1063"/>
      <c r="H14" s="1063"/>
      <c r="I14" s="1063"/>
      <c r="J14" s="1063"/>
      <c r="K14" s="1063"/>
      <c r="L14" s="1063"/>
      <c r="M14" s="1063"/>
      <c r="N14" s="1063"/>
      <c r="O14" s="1063"/>
      <c r="P14" s="1064"/>
      <c r="Q14" s="1074"/>
      <c r="R14" s="1075"/>
      <c r="S14" s="1075"/>
      <c r="T14" s="1075"/>
      <c r="U14" s="1075"/>
      <c r="V14" s="1075"/>
      <c r="W14" s="1075"/>
      <c r="X14" s="1075"/>
      <c r="Y14" s="1075"/>
      <c r="Z14" s="1075"/>
      <c r="AA14" s="1075"/>
      <c r="AB14" s="1075"/>
      <c r="AC14" s="1075"/>
      <c r="AD14" s="1075"/>
      <c r="AE14" s="1076"/>
      <c r="AF14" s="1068"/>
      <c r="AG14" s="1069"/>
      <c r="AH14" s="1069"/>
      <c r="AI14" s="1069"/>
      <c r="AJ14" s="1070"/>
      <c r="AK14" s="1117"/>
      <c r="AL14" s="1118"/>
      <c r="AM14" s="1118"/>
      <c r="AN14" s="1118"/>
      <c r="AO14" s="1118"/>
      <c r="AP14" s="1118"/>
      <c r="AQ14" s="1118"/>
      <c r="AR14" s="1118"/>
      <c r="AS14" s="1118"/>
      <c r="AT14" s="1118"/>
      <c r="AU14" s="1115"/>
      <c r="AV14" s="1115"/>
      <c r="AW14" s="1115"/>
      <c r="AX14" s="1115"/>
      <c r="AY14" s="1116"/>
      <c r="AZ14" s="203"/>
      <c r="BA14" s="203"/>
      <c r="BB14" s="203"/>
      <c r="BC14" s="203"/>
      <c r="BD14" s="203"/>
      <c r="BE14" s="204"/>
      <c r="BF14" s="204"/>
      <c r="BG14" s="204"/>
      <c r="BH14" s="204"/>
      <c r="BI14" s="204"/>
      <c r="BJ14" s="204"/>
      <c r="BK14" s="204"/>
      <c r="BL14" s="204"/>
      <c r="BM14" s="204"/>
      <c r="BN14" s="204"/>
      <c r="BO14" s="204"/>
      <c r="BP14" s="204"/>
      <c r="BQ14" s="213">
        <v>8</v>
      </c>
      <c r="BR14" s="214"/>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05"/>
    </row>
    <row r="15" spans="1:131" s="206" customFormat="1" ht="26.25" hidden="1" customHeight="1" x14ac:dyDescent="0.15">
      <c r="A15" s="212">
        <v>9</v>
      </c>
      <c r="B15" s="1062"/>
      <c r="C15" s="1063"/>
      <c r="D15" s="1063"/>
      <c r="E15" s="1063"/>
      <c r="F15" s="1063"/>
      <c r="G15" s="1063"/>
      <c r="H15" s="1063"/>
      <c r="I15" s="1063"/>
      <c r="J15" s="1063"/>
      <c r="K15" s="1063"/>
      <c r="L15" s="1063"/>
      <c r="M15" s="1063"/>
      <c r="N15" s="1063"/>
      <c r="O15" s="1063"/>
      <c r="P15" s="1064"/>
      <c r="Q15" s="1074"/>
      <c r="R15" s="1075"/>
      <c r="S15" s="1075"/>
      <c r="T15" s="1075"/>
      <c r="U15" s="1075"/>
      <c r="V15" s="1075"/>
      <c r="W15" s="1075"/>
      <c r="X15" s="1075"/>
      <c r="Y15" s="1075"/>
      <c r="Z15" s="1075"/>
      <c r="AA15" s="1075"/>
      <c r="AB15" s="1075"/>
      <c r="AC15" s="1075"/>
      <c r="AD15" s="1075"/>
      <c r="AE15" s="1076"/>
      <c r="AF15" s="1068"/>
      <c r="AG15" s="1069"/>
      <c r="AH15" s="1069"/>
      <c r="AI15" s="1069"/>
      <c r="AJ15" s="1070"/>
      <c r="AK15" s="1117"/>
      <c r="AL15" s="1118"/>
      <c r="AM15" s="1118"/>
      <c r="AN15" s="1118"/>
      <c r="AO15" s="1118"/>
      <c r="AP15" s="1118"/>
      <c r="AQ15" s="1118"/>
      <c r="AR15" s="1118"/>
      <c r="AS15" s="1118"/>
      <c r="AT15" s="1118"/>
      <c r="AU15" s="1115"/>
      <c r="AV15" s="1115"/>
      <c r="AW15" s="1115"/>
      <c r="AX15" s="1115"/>
      <c r="AY15" s="1116"/>
      <c r="AZ15" s="203"/>
      <c r="BA15" s="203"/>
      <c r="BB15" s="203"/>
      <c r="BC15" s="203"/>
      <c r="BD15" s="203"/>
      <c r="BE15" s="204"/>
      <c r="BF15" s="204"/>
      <c r="BG15" s="204"/>
      <c r="BH15" s="204"/>
      <c r="BI15" s="204"/>
      <c r="BJ15" s="204"/>
      <c r="BK15" s="204"/>
      <c r="BL15" s="204"/>
      <c r="BM15" s="204"/>
      <c r="BN15" s="204"/>
      <c r="BO15" s="204"/>
      <c r="BP15" s="204"/>
      <c r="BQ15" s="213">
        <v>9</v>
      </c>
      <c r="BR15" s="214"/>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05"/>
    </row>
    <row r="16" spans="1:131" s="206" customFormat="1" ht="26.25" hidden="1" customHeight="1" x14ac:dyDescent="0.15">
      <c r="A16" s="212">
        <v>10</v>
      </c>
      <c r="B16" s="1062"/>
      <c r="C16" s="1063"/>
      <c r="D16" s="1063"/>
      <c r="E16" s="1063"/>
      <c r="F16" s="1063"/>
      <c r="G16" s="1063"/>
      <c r="H16" s="1063"/>
      <c r="I16" s="1063"/>
      <c r="J16" s="1063"/>
      <c r="K16" s="1063"/>
      <c r="L16" s="1063"/>
      <c r="M16" s="1063"/>
      <c r="N16" s="1063"/>
      <c r="O16" s="1063"/>
      <c r="P16" s="1064"/>
      <c r="Q16" s="1074"/>
      <c r="R16" s="1075"/>
      <c r="S16" s="1075"/>
      <c r="T16" s="1075"/>
      <c r="U16" s="1075"/>
      <c r="V16" s="1075"/>
      <c r="W16" s="1075"/>
      <c r="X16" s="1075"/>
      <c r="Y16" s="1075"/>
      <c r="Z16" s="1075"/>
      <c r="AA16" s="1075"/>
      <c r="AB16" s="1075"/>
      <c r="AC16" s="1075"/>
      <c r="AD16" s="1075"/>
      <c r="AE16" s="1076"/>
      <c r="AF16" s="1068"/>
      <c r="AG16" s="1069"/>
      <c r="AH16" s="1069"/>
      <c r="AI16" s="1069"/>
      <c r="AJ16" s="1070"/>
      <c r="AK16" s="1117"/>
      <c r="AL16" s="1118"/>
      <c r="AM16" s="1118"/>
      <c r="AN16" s="1118"/>
      <c r="AO16" s="1118"/>
      <c r="AP16" s="1118"/>
      <c r="AQ16" s="1118"/>
      <c r="AR16" s="1118"/>
      <c r="AS16" s="1118"/>
      <c r="AT16" s="1118"/>
      <c r="AU16" s="1115"/>
      <c r="AV16" s="1115"/>
      <c r="AW16" s="1115"/>
      <c r="AX16" s="1115"/>
      <c r="AY16" s="1116"/>
      <c r="AZ16" s="203"/>
      <c r="BA16" s="203"/>
      <c r="BB16" s="203"/>
      <c r="BC16" s="203"/>
      <c r="BD16" s="203"/>
      <c r="BE16" s="204"/>
      <c r="BF16" s="204"/>
      <c r="BG16" s="204"/>
      <c r="BH16" s="204"/>
      <c r="BI16" s="204"/>
      <c r="BJ16" s="204"/>
      <c r="BK16" s="204"/>
      <c r="BL16" s="204"/>
      <c r="BM16" s="204"/>
      <c r="BN16" s="204"/>
      <c r="BO16" s="204"/>
      <c r="BP16" s="204"/>
      <c r="BQ16" s="213">
        <v>10</v>
      </c>
      <c r="BR16" s="214"/>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05"/>
    </row>
    <row r="17" spans="1:131" s="206" customFormat="1" ht="26.25" hidden="1" customHeight="1" x14ac:dyDescent="0.15">
      <c r="A17" s="212">
        <v>11</v>
      </c>
      <c r="B17" s="1062"/>
      <c r="C17" s="1063"/>
      <c r="D17" s="1063"/>
      <c r="E17" s="1063"/>
      <c r="F17" s="1063"/>
      <c r="G17" s="1063"/>
      <c r="H17" s="1063"/>
      <c r="I17" s="1063"/>
      <c r="J17" s="1063"/>
      <c r="K17" s="1063"/>
      <c r="L17" s="1063"/>
      <c r="M17" s="1063"/>
      <c r="N17" s="1063"/>
      <c r="O17" s="1063"/>
      <c r="P17" s="1064"/>
      <c r="Q17" s="1074"/>
      <c r="R17" s="1075"/>
      <c r="S17" s="1075"/>
      <c r="T17" s="1075"/>
      <c r="U17" s="1075"/>
      <c r="V17" s="1075"/>
      <c r="W17" s="1075"/>
      <c r="X17" s="1075"/>
      <c r="Y17" s="1075"/>
      <c r="Z17" s="1075"/>
      <c r="AA17" s="1075"/>
      <c r="AB17" s="1075"/>
      <c r="AC17" s="1075"/>
      <c r="AD17" s="1075"/>
      <c r="AE17" s="1076"/>
      <c r="AF17" s="1068"/>
      <c r="AG17" s="1069"/>
      <c r="AH17" s="1069"/>
      <c r="AI17" s="1069"/>
      <c r="AJ17" s="1070"/>
      <c r="AK17" s="1117"/>
      <c r="AL17" s="1118"/>
      <c r="AM17" s="1118"/>
      <c r="AN17" s="1118"/>
      <c r="AO17" s="1118"/>
      <c r="AP17" s="1118"/>
      <c r="AQ17" s="1118"/>
      <c r="AR17" s="1118"/>
      <c r="AS17" s="1118"/>
      <c r="AT17" s="1118"/>
      <c r="AU17" s="1115"/>
      <c r="AV17" s="1115"/>
      <c r="AW17" s="1115"/>
      <c r="AX17" s="1115"/>
      <c r="AY17" s="1116"/>
      <c r="AZ17" s="203"/>
      <c r="BA17" s="203"/>
      <c r="BB17" s="203"/>
      <c r="BC17" s="203"/>
      <c r="BD17" s="203"/>
      <c r="BE17" s="204"/>
      <c r="BF17" s="204"/>
      <c r="BG17" s="204"/>
      <c r="BH17" s="204"/>
      <c r="BI17" s="204"/>
      <c r="BJ17" s="204"/>
      <c r="BK17" s="204"/>
      <c r="BL17" s="204"/>
      <c r="BM17" s="204"/>
      <c r="BN17" s="204"/>
      <c r="BO17" s="204"/>
      <c r="BP17" s="204"/>
      <c r="BQ17" s="213">
        <v>11</v>
      </c>
      <c r="BR17" s="214"/>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05"/>
    </row>
    <row r="18" spans="1:131" s="206" customFormat="1" ht="26.25" hidden="1" customHeight="1" x14ac:dyDescent="0.15">
      <c r="A18" s="212">
        <v>12</v>
      </c>
      <c r="B18" s="1062"/>
      <c r="C18" s="1063"/>
      <c r="D18" s="1063"/>
      <c r="E18" s="1063"/>
      <c r="F18" s="1063"/>
      <c r="G18" s="1063"/>
      <c r="H18" s="1063"/>
      <c r="I18" s="1063"/>
      <c r="J18" s="1063"/>
      <c r="K18" s="1063"/>
      <c r="L18" s="1063"/>
      <c r="M18" s="1063"/>
      <c r="N18" s="1063"/>
      <c r="O18" s="1063"/>
      <c r="P18" s="1064"/>
      <c r="Q18" s="1074"/>
      <c r="R18" s="1075"/>
      <c r="S18" s="1075"/>
      <c r="T18" s="1075"/>
      <c r="U18" s="1075"/>
      <c r="V18" s="1075"/>
      <c r="W18" s="1075"/>
      <c r="X18" s="1075"/>
      <c r="Y18" s="1075"/>
      <c r="Z18" s="1075"/>
      <c r="AA18" s="1075"/>
      <c r="AB18" s="1075"/>
      <c r="AC18" s="1075"/>
      <c r="AD18" s="1075"/>
      <c r="AE18" s="1076"/>
      <c r="AF18" s="1068"/>
      <c r="AG18" s="1069"/>
      <c r="AH18" s="1069"/>
      <c r="AI18" s="1069"/>
      <c r="AJ18" s="1070"/>
      <c r="AK18" s="1117"/>
      <c r="AL18" s="1118"/>
      <c r="AM18" s="1118"/>
      <c r="AN18" s="1118"/>
      <c r="AO18" s="1118"/>
      <c r="AP18" s="1118"/>
      <c r="AQ18" s="1118"/>
      <c r="AR18" s="1118"/>
      <c r="AS18" s="1118"/>
      <c r="AT18" s="1118"/>
      <c r="AU18" s="1115"/>
      <c r="AV18" s="1115"/>
      <c r="AW18" s="1115"/>
      <c r="AX18" s="1115"/>
      <c r="AY18" s="1116"/>
      <c r="AZ18" s="203"/>
      <c r="BA18" s="203"/>
      <c r="BB18" s="203"/>
      <c r="BC18" s="203"/>
      <c r="BD18" s="203"/>
      <c r="BE18" s="204"/>
      <c r="BF18" s="204"/>
      <c r="BG18" s="204"/>
      <c r="BH18" s="204"/>
      <c r="BI18" s="204"/>
      <c r="BJ18" s="204"/>
      <c r="BK18" s="204"/>
      <c r="BL18" s="204"/>
      <c r="BM18" s="204"/>
      <c r="BN18" s="204"/>
      <c r="BO18" s="204"/>
      <c r="BP18" s="204"/>
      <c r="BQ18" s="213">
        <v>12</v>
      </c>
      <c r="BR18" s="214"/>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05"/>
    </row>
    <row r="19" spans="1:131" s="206" customFormat="1" ht="26.25" hidden="1" customHeight="1" x14ac:dyDescent="0.15">
      <c r="A19" s="212">
        <v>13</v>
      </c>
      <c r="B19" s="1062"/>
      <c r="C19" s="1063"/>
      <c r="D19" s="1063"/>
      <c r="E19" s="1063"/>
      <c r="F19" s="1063"/>
      <c r="G19" s="1063"/>
      <c r="H19" s="1063"/>
      <c r="I19" s="1063"/>
      <c r="J19" s="1063"/>
      <c r="K19" s="1063"/>
      <c r="L19" s="1063"/>
      <c r="M19" s="1063"/>
      <c r="N19" s="1063"/>
      <c r="O19" s="1063"/>
      <c r="P19" s="1064"/>
      <c r="Q19" s="1074"/>
      <c r="R19" s="1075"/>
      <c r="S19" s="1075"/>
      <c r="T19" s="1075"/>
      <c r="U19" s="1075"/>
      <c r="V19" s="1075"/>
      <c r="W19" s="1075"/>
      <c r="X19" s="1075"/>
      <c r="Y19" s="1075"/>
      <c r="Z19" s="1075"/>
      <c r="AA19" s="1075"/>
      <c r="AB19" s="1075"/>
      <c r="AC19" s="1075"/>
      <c r="AD19" s="1075"/>
      <c r="AE19" s="1076"/>
      <c r="AF19" s="1068"/>
      <c r="AG19" s="1069"/>
      <c r="AH19" s="1069"/>
      <c r="AI19" s="1069"/>
      <c r="AJ19" s="1070"/>
      <c r="AK19" s="1117"/>
      <c r="AL19" s="1118"/>
      <c r="AM19" s="1118"/>
      <c r="AN19" s="1118"/>
      <c r="AO19" s="1118"/>
      <c r="AP19" s="1118"/>
      <c r="AQ19" s="1118"/>
      <c r="AR19" s="1118"/>
      <c r="AS19" s="1118"/>
      <c r="AT19" s="1118"/>
      <c r="AU19" s="1115"/>
      <c r="AV19" s="1115"/>
      <c r="AW19" s="1115"/>
      <c r="AX19" s="1115"/>
      <c r="AY19" s="1116"/>
      <c r="AZ19" s="203"/>
      <c r="BA19" s="203"/>
      <c r="BB19" s="203"/>
      <c r="BC19" s="203"/>
      <c r="BD19" s="203"/>
      <c r="BE19" s="204"/>
      <c r="BF19" s="204"/>
      <c r="BG19" s="204"/>
      <c r="BH19" s="204"/>
      <c r="BI19" s="204"/>
      <c r="BJ19" s="204"/>
      <c r="BK19" s="204"/>
      <c r="BL19" s="204"/>
      <c r="BM19" s="204"/>
      <c r="BN19" s="204"/>
      <c r="BO19" s="204"/>
      <c r="BP19" s="204"/>
      <c r="BQ19" s="213">
        <v>13</v>
      </c>
      <c r="BR19" s="214"/>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05"/>
    </row>
    <row r="20" spans="1:131" s="206" customFormat="1" ht="26.25" hidden="1" customHeight="1" x14ac:dyDescent="0.15">
      <c r="A20" s="212">
        <v>14</v>
      </c>
      <c r="B20" s="1062"/>
      <c r="C20" s="1063"/>
      <c r="D20" s="1063"/>
      <c r="E20" s="1063"/>
      <c r="F20" s="1063"/>
      <c r="G20" s="1063"/>
      <c r="H20" s="1063"/>
      <c r="I20" s="1063"/>
      <c r="J20" s="1063"/>
      <c r="K20" s="1063"/>
      <c r="L20" s="1063"/>
      <c r="M20" s="1063"/>
      <c r="N20" s="1063"/>
      <c r="O20" s="1063"/>
      <c r="P20" s="1064"/>
      <c r="Q20" s="1074"/>
      <c r="R20" s="1075"/>
      <c r="S20" s="1075"/>
      <c r="T20" s="1075"/>
      <c r="U20" s="1075"/>
      <c r="V20" s="1075"/>
      <c r="W20" s="1075"/>
      <c r="X20" s="1075"/>
      <c r="Y20" s="1075"/>
      <c r="Z20" s="1075"/>
      <c r="AA20" s="1075"/>
      <c r="AB20" s="1075"/>
      <c r="AC20" s="1075"/>
      <c r="AD20" s="1075"/>
      <c r="AE20" s="1076"/>
      <c r="AF20" s="1068"/>
      <c r="AG20" s="1069"/>
      <c r="AH20" s="1069"/>
      <c r="AI20" s="1069"/>
      <c r="AJ20" s="1070"/>
      <c r="AK20" s="1117"/>
      <c r="AL20" s="1118"/>
      <c r="AM20" s="1118"/>
      <c r="AN20" s="1118"/>
      <c r="AO20" s="1118"/>
      <c r="AP20" s="1118"/>
      <c r="AQ20" s="1118"/>
      <c r="AR20" s="1118"/>
      <c r="AS20" s="1118"/>
      <c r="AT20" s="1118"/>
      <c r="AU20" s="1115"/>
      <c r="AV20" s="1115"/>
      <c r="AW20" s="1115"/>
      <c r="AX20" s="1115"/>
      <c r="AY20" s="1116"/>
      <c r="AZ20" s="203"/>
      <c r="BA20" s="203"/>
      <c r="BB20" s="203"/>
      <c r="BC20" s="203"/>
      <c r="BD20" s="203"/>
      <c r="BE20" s="204"/>
      <c r="BF20" s="204"/>
      <c r="BG20" s="204"/>
      <c r="BH20" s="204"/>
      <c r="BI20" s="204"/>
      <c r="BJ20" s="204"/>
      <c r="BK20" s="204"/>
      <c r="BL20" s="204"/>
      <c r="BM20" s="204"/>
      <c r="BN20" s="204"/>
      <c r="BO20" s="204"/>
      <c r="BP20" s="204"/>
      <c r="BQ20" s="213">
        <v>14</v>
      </c>
      <c r="BR20" s="214"/>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05"/>
    </row>
    <row r="21" spans="1:131" s="206" customFormat="1" ht="26.25" hidden="1" customHeight="1" thickBot="1" x14ac:dyDescent="0.2">
      <c r="A21" s="212">
        <v>15</v>
      </c>
      <c r="B21" s="1062"/>
      <c r="C21" s="1063"/>
      <c r="D21" s="1063"/>
      <c r="E21" s="1063"/>
      <c r="F21" s="1063"/>
      <c r="G21" s="1063"/>
      <c r="H21" s="1063"/>
      <c r="I21" s="1063"/>
      <c r="J21" s="1063"/>
      <c r="K21" s="1063"/>
      <c r="L21" s="1063"/>
      <c r="M21" s="1063"/>
      <c r="N21" s="1063"/>
      <c r="O21" s="1063"/>
      <c r="P21" s="1064"/>
      <c r="Q21" s="1074"/>
      <c r="R21" s="1075"/>
      <c r="S21" s="1075"/>
      <c r="T21" s="1075"/>
      <c r="U21" s="1075"/>
      <c r="V21" s="1075"/>
      <c r="W21" s="1075"/>
      <c r="X21" s="1075"/>
      <c r="Y21" s="1075"/>
      <c r="Z21" s="1075"/>
      <c r="AA21" s="1075"/>
      <c r="AB21" s="1075"/>
      <c r="AC21" s="1075"/>
      <c r="AD21" s="1075"/>
      <c r="AE21" s="1076"/>
      <c r="AF21" s="1068"/>
      <c r="AG21" s="1069"/>
      <c r="AH21" s="1069"/>
      <c r="AI21" s="1069"/>
      <c r="AJ21" s="1070"/>
      <c r="AK21" s="1117"/>
      <c r="AL21" s="1118"/>
      <c r="AM21" s="1118"/>
      <c r="AN21" s="1118"/>
      <c r="AO21" s="1118"/>
      <c r="AP21" s="1118"/>
      <c r="AQ21" s="1118"/>
      <c r="AR21" s="1118"/>
      <c r="AS21" s="1118"/>
      <c r="AT21" s="1118"/>
      <c r="AU21" s="1115"/>
      <c r="AV21" s="1115"/>
      <c r="AW21" s="1115"/>
      <c r="AX21" s="1115"/>
      <c r="AY21" s="1116"/>
      <c r="AZ21" s="203"/>
      <c r="BA21" s="203"/>
      <c r="BB21" s="203"/>
      <c r="BC21" s="203"/>
      <c r="BD21" s="203"/>
      <c r="BE21" s="204"/>
      <c r="BF21" s="204"/>
      <c r="BG21" s="204"/>
      <c r="BH21" s="204"/>
      <c r="BI21" s="204"/>
      <c r="BJ21" s="204"/>
      <c r="BK21" s="204"/>
      <c r="BL21" s="204"/>
      <c r="BM21" s="204"/>
      <c r="BN21" s="204"/>
      <c r="BO21" s="204"/>
      <c r="BP21" s="204"/>
      <c r="BQ21" s="213">
        <v>15</v>
      </c>
      <c r="BR21" s="214"/>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05"/>
    </row>
    <row r="22" spans="1:131" s="206" customFormat="1" ht="26.25" customHeight="1" x14ac:dyDescent="0.15">
      <c r="A22" s="212">
        <v>16</v>
      </c>
      <c r="B22" s="1062"/>
      <c r="C22" s="1063"/>
      <c r="D22" s="1063"/>
      <c r="E22" s="1063"/>
      <c r="F22" s="1063"/>
      <c r="G22" s="1063"/>
      <c r="H22" s="1063"/>
      <c r="I22" s="1063"/>
      <c r="J22" s="1063"/>
      <c r="K22" s="1063"/>
      <c r="L22" s="1063"/>
      <c r="M22" s="1063"/>
      <c r="N22" s="1063"/>
      <c r="O22" s="1063"/>
      <c r="P22" s="1064"/>
      <c r="Q22" s="1112"/>
      <c r="R22" s="1113"/>
      <c r="S22" s="1113"/>
      <c r="T22" s="1113"/>
      <c r="U22" s="1113"/>
      <c r="V22" s="1113"/>
      <c r="W22" s="1113"/>
      <c r="X22" s="1113"/>
      <c r="Y22" s="1113"/>
      <c r="Z22" s="1113"/>
      <c r="AA22" s="1113"/>
      <c r="AB22" s="1113"/>
      <c r="AC22" s="1113"/>
      <c r="AD22" s="1113"/>
      <c r="AE22" s="1114"/>
      <c r="AF22" s="1068"/>
      <c r="AG22" s="1069"/>
      <c r="AH22" s="1069"/>
      <c r="AI22" s="1069"/>
      <c r="AJ22" s="1070"/>
      <c r="AK22" s="1108"/>
      <c r="AL22" s="1109"/>
      <c r="AM22" s="1109"/>
      <c r="AN22" s="1109"/>
      <c r="AO22" s="1109"/>
      <c r="AP22" s="1109"/>
      <c r="AQ22" s="1109"/>
      <c r="AR22" s="1109"/>
      <c r="AS22" s="1109"/>
      <c r="AT22" s="1109"/>
      <c r="AU22" s="1110"/>
      <c r="AV22" s="1110"/>
      <c r="AW22" s="1110"/>
      <c r="AX22" s="1110"/>
      <c r="AY22" s="1111"/>
      <c r="AZ22" s="1060" t="s">
        <v>366</v>
      </c>
      <c r="BA22" s="1060"/>
      <c r="BB22" s="1060"/>
      <c r="BC22" s="1060"/>
      <c r="BD22" s="1061"/>
      <c r="BE22" s="204"/>
      <c r="BF22" s="204"/>
      <c r="BG22" s="204"/>
      <c r="BH22" s="204"/>
      <c r="BI22" s="204"/>
      <c r="BJ22" s="204"/>
      <c r="BK22" s="204"/>
      <c r="BL22" s="204"/>
      <c r="BM22" s="204"/>
      <c r="BN22" s="204"/>
      <c r="BO22" s="204"/>
      <c r="BP22" s="204"/>
      <c r="BQ22" s="213">
        <v>16</v>
      </c>
      <c r="BR22" s="214"/>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05"/>
    </row>
    <row r="23" spans="1:131" s="206" customFormat="1" ht="26.25" customHeight="1" thickBot="1" x14ac:dyDescent="0.2">
      <c r="A23" s="215" t="s">
        <v>367</v>
      </c>
      <c r="B23" s="975" t="s">
        <v>368</v>
      </c>
      <c r="C23" s="976"/>
      <c r="D23" s="976"/>
      <c r="E23" s="976"/>
      <c r="F23" s="976"/>
      <c r="G23" s="976"/>
      <c r="H23" s="976"/>
      <c r="I23" s="976"/>
      <c r="J23" s="976"/>
      <c r="K23" s="976"/>
      <c r="L23" s="976"/>
      <c r="M23" s="976"/>
      <c r="N23" s="976"/>
      <c r="O23" s="976"/>
      <c r="P23" s="977"/>
      <c r="Q23" s="1099">
        <v>31469</v>
      </c>
      <c r="R23" s="1100"/>
      <c r="S23" s="1100"/>
      <c r="T23" s="1100"/>
      <c r="U23" s="1100"/>
      <c r="V23" s="1100">
        <v>29715</v>
      </c>
      <c r="W23" s="1100"/>
      <c r="X23" s="1100"/>
      <c r="Y23" s="1100"/>
      <c r="Z23" s="1100"/>
      <c r="AA23" s="1100">
        <v>1754</v>
      </c>
      <c r="AB23" s="1100"/>
      <c r="AC23" s="1100"/>
      <c r="AD23" s="1100"/>
      <c r="AE23" s="1101"/>
      <c r="AF23" s="1102">
        <v>1659</v>
      </c>
      <c r="AG23" s="1100"/>
      <c r="AH23" s="1100"/>
      <c r="AI23" s="1100"/>
      <c r="AJ23" s="1103"/>
      <c r="AK23" s="1104"/>
      <c r="AL23" s="1105"/>
      <c r="AM23" s="1105"/>
      <c r="AN23" s="1105"/>
      <c r="AO23" s="1105"/>
      <c r="AP23" s="1100">
        <v>34594</v>
      </c>
      <c r="AQ23" s="1100"/>
      <c r="AR23" s="1100"/>
      <c r="AS23" s="1100"/>
      <c r="AT23" s="1100"/>
      <c r="AU23" s="1106"/>
      <c r="AV23" s="1106"/>
      <c r="AW23" s="1106"/>
      <c r="AX23" s="1106"/>
      <c r="AY23" s="1107"/>
      <c r="AZ23" s="1096" t="s">
        <v>111</v>
      </c>
      <c r="BA23" s="1097"/>
      <c r="BB23" s="1097"/>
      <c r="BC23" s="1097"/>
      <c r="BD23" s="1098"/>
      <c r="BE23" s="204"/>
      <c r="BF23" s="204"/>
      <c r="BG23" s="204"/>
      <c r="BH23" s="204"/>
      <c r="BI23" s="204"/>
      <c r="BJ23" s="204"/>
      <c r="BK23" s="204"/>
      <c r="BL23" s="204"/>
      <c r="BM23" s="204"/>
      <c r="BN23" s="204"/>
      <c r="BO23" s="204"/>
      <c r="BP23" s="204"/>
      <c r="BQ23" s="213">
        <v>17</v>
      </c>
      <c r="BR23" s="214"/>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05"/>
    </row>
    <row r="24" spans="1:131" s="206" customFormat="1" ht="26.25" customHeight="1" x14ac:dyDescent="0.15">
      <c r="A24" s="1095" t="s">
        <v>369</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03"/>
      <c r="BA24" s="203"/>
      <c r="BB24" s="203"/>
      <c r="BC24" s="203"/>
      <c r="BD24" s="203"/>
      <c r="BE24" s="204"/>
      <c r="BF24" s="204"/>
      <c r="BG24" s="204"/>
      <c r="BH24" s="204"/>
      <c r="BI24" s="204"/>
      <c r="BJ24" s="204"/>
      <c r="BK24" s="204"/>
      <c r="BL24" s="204"/>
      <c r="BM24" s="204"/>
      <c r="BN24" s="204"/>
      <c r="BO24" s="204"/>
      <c r="BP24" s="204"/>
      <c r="BQ24" s="213">
        <v>18</v>
      </c>
      <c r="BR24" s="214"/>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05"/>
    </row>
    <row r="25" spans="1:131" s="198" customFormat="1" ht="26.25" customHeight="1" thickBot="1" x14ac:dyDescent="0.2">
      <c r="A25" s="1094" t="s">
        <v>370</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03"/>
      <c r="BK25" s="203"/>
      <c r="BL25" s="203"/>
      <c r="BM25" s="203"/>
      <c r="BN25" s="203"/>
      <c r="BO25" s="216"/>
      <c r="BP25" s="216"/>
      <c r="BQ25" s="213">
        <v>19</v>
      </c>
      <c r="BR25" s="214"/>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197"/>
    </row>
    <row r="26" spans="1:131" s="198" customFormat="1" ht="26.25" customHeight="1" x14ac:dyDescent="0.15">
      <c r="A26" s="1026" t="s">
        <v>348</v>
      </c>
      <c r="B26" s="1027"/>
      <c r="C26" s="1027"/>
      <c r="D26" s="1027"/>
      <c r="E26" s="1027"/>
      <c r="F26" s="1027"/>
      <c r="G26" s="1027"/>
      <c r="H26" s="1027"/>
      <c r="I26" s="1027"/>
      <c r="J26" s="1027"/>
      <c r="K26" s="1027"/>
      <c r="L26" s="1027"/>
      <c r="M26" s="1027"/>
      <c r="N26" s="1027"/>
      <c r="O26" s="1027"/>
      <c r="P26" s="1028"/>
      <c r="Q26" s="1032" t="s">
        <v>371</v>
      </c>
      <c r="R26" s="1033"/>
      <c r="S26" s="1033"/>
      <c r="T26" s="1033"/>
      <c r="U26" s="1034"/>
      <c r="V26" s="1032" t="s">
        <v>372</v>
      </c>
      <c r="W26" s="1033"/>
      <c r="X26" s="1033"/>
      <c r="Y26" s="1033"/>
      <c r="Z26" s="1034"/>
      <c r="AA26" s="1032" t="s">
        <v>373</v>
      </c>
      <c r="AB26" s="1033"/>
      <c r="AC26" s="1033"/>
      <c r="AD26" s="1033"/>
      <c r="AE26" s="1033"/>
      <c r="AF26" s="1090" t="s">
        <v>374</v>
      </c>
      <c r="AG26" s="1039"/>
      <c r="AH26" s="1039"/>
      <c r="AI26" s="1039"/>
      <c r="AJ26" s="1091"/>
      <c r="AK26" s="1033" t="s">
        <v>375</v>
      </c>
      <c r="AL26" s="1033"/>
      <c r="AM26" s="1033"/>
      <c r="AN26" s="1033"/>
      <c r="AO26" s="1034"/>
      <c r="AP26" s="1032" t="s">
        <v>376</v>
      </c>
      <c r="AQ26" s="1033"/>
      <c r="AR26" s="1033"/>
      <c r="AS26" s="1033"/>
      <c r="AT26" s="1034"/>
      <c r="AU26" s="1032" t="s">
        <v>377</v>
      </c>
      <c r="AV26" s="1033"/>
      <c r="AW26" s="1033"/>
      <c r="AX26" s="1033"/>
      <c r="AY26" s="1034"/>
      <c r="AZ26" s="1032" t="s">
        <v>378</v>
      </c>
      <c r="BA26" s="1033"/>
      <c r="BB26" s="1033"/>
      <c r="BC26" s="1033"/>
      <c r="BD26" s="1034"/>
      <c r="BE26" s="1032" t="s">
        <v>355</v>
      </c>
      <c r="BF26" s="1033"/>
      <c r="BG26" s="1033"/>
      <c r="BH26" s="1033"/>
      <c r="BI26" s="1048"/>
      <c r="BJ26" s="203"/>
      <c r="BK26" s="203"/>
      <c r="BL26" s="203"/>
      <c r="BM26" s="203"/>
      <c r="BN26" s="203"/>
      <c r="BO26" s="216"/>
      <c r="BP26" s="216"/>
      <c r="BQ26" s="213">
        <v>20</v>
      </c>
      <c r="BR26" s="214"/>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197"/>
    </row>
    <row r="27" spans="1:131" s="198" customFormat="1" ht="26.25" customHeight="1" thickBot="1" x14ac:dyDescent="0.2">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03"/>
      <c r="BK27" s="203"/>
      <c r="BL27" s="203"/>
      <c r="BM27" s="203"/>
      <c r="BN27" s="203"/>
      <c r="BO27" s="216"/>
      <c r="BP27" s="216"/>
      <c r="BQ27" s="213">
        <v>21</v>
      </c>
      <c r="BR27" s="214"/>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197"/>
    </row>
    <row r="28" spans="1:131" s="198" customFormat="1" ht="26.25" customHeight="1" thickTop="1" x14ac:dyDescent="0.15">
      <c r="A28" s="217">
        <v>1</v>
      </c>
      <c r="B28" s="1081" t="s">
        <v>379</v>
      </c>
      <c r="C28" s="1082"/>
      <c r="D28" s="1082"/>
      <c r="E28" s="1082"/>
      <c r="F28" s="1082"/>
      <c r="G28" s="1082"/>
      <c r="H28" s="1082"/>
      <c r="I28" s="1082"/>
      <c r="J28" s="1082"/>
      <c r="K28" s="1082"/>
      <c r="L28" s="1082"/>
      <c r="M28" s="1082"/>
      <c r="N28" s="1082"/>
      <c r="O28" s="1082"/>
      <c r="P28" s="1083"/>
      <c r="Q28" s="1084">
        <v>9229</v>
      </c>
      <c r="R28" s="1085"/>
      <c r="S28" s="1085"/>
      <c r="T28" s="1085"/>
      <c r="U28" s="1085"/>
      <c r="V28" s="1085">
        <v>9128</v>
      </c>
      <c r="W28" s="1085"/>
      <c r="X28" s="1085"/>
      <c r="Y28" s="1085"/>
      <c r="Z28" s="1085"/>
      <c r="AA28" s="1085">
        <v>101</v>
      </c>
      <c r="AB28" s="1085"/>
      <c r="AC28" s="1085"/>
      <c r="AD28" s="1085"/>
      <c r="AE28" s="1086"/>
      <c r="AF28" s="1087">
        <v>101</v>
      </c>
      <c r="AG28" s="1085"/>
      <c r="AH28" s="1085"/>
      <c r="AI28" s="1085"/>
      <c r="AJ28" s="1088"/>
      <c r="AK28" s="1089">
        <v>795</v>
      </c>
      <c r="AL28" s="1077"/>
      <c r="AM28" s="1077"/>
      <c r="AN28" s="1077"/>
      <c r="AO28" s="1077"/>
      <c r="AP28" s="1077" t="s">
        <v>545</v>
      </c>
      <c r="AQ28" s="1077"/>
      <c r="AR28" s="1077"/>
      <c r="AS28" s="1077"/>
      <c r="AT28" s="1077"/>
      <c r="AU28" s="1077" t="s">
        <v>545</v>
      </c>
      <c r="AV28" s="1077"/>
      <c r="AW28" s="1077"/>
      <c r="AX28" s="1077"/>
      <c r="AY28" s="1077"/>
      <c r="AZ28" s="1078" t="s">
        <v>545</v>
      </c>
      <c r="BA28" s="1078"/>
      <c r="BB28" s="1078"/>
      <c r="BC28" s="1078"/>
      <c r="BD28" s="1078"/>
      <c r="BE28" s="1079"/>
      <c r="BF28" s="1079"/>
      <c r="BG28" s="1079"/>
      <c r="BH28" s="1079"/>
      <c r="BI28" s="1080"/>
      <c r="BJ28" s="203"/>
      <c r="BK28" s="203"/>
      <c r="BL28" s="203"/>
      <c r="BM28" s="203"/>
      <c r="BN28" s="203"/>
      <c r="BO28" s="216"/>
      <c r="BP28" s="216"/>
      <c r="BQ28" s="213">
        <v>22</v>
      </c>
      <c r="BR28" s="214"/>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197"/>
    </row>
    <row r="29" spans="1:131" s="198" customFormat="1" ht="26.25" customHeight="1" x14ac:dyDescent="0.15">
      <c r="A29" s="217">
        <v>2</v>
      </c>
      <c r="B29" s="1062" t="s">
        <v>380</v>
      </c>
      <c r="C29" s="1063"/>
      <c r="D29" s="1063"/>
      <c r="E29" s="1063"/>
      <c r="F29" s="1063"/>
      <c r="G29" s="1063"/>
      <c r="H29" s="1063"/>
      <c r="I29" s="1063"/>
      <c r="J29" s="1063"/>
      <c r="K29" s="1063"/>
      <c r="L29" s="1063"/>
      <c r="M29" s="1063"/>
      <c r="N29" s="1063"/>
      <c r="O29" s="1063"/>
      <c r="P29" s="1064"/>
      <c r="Q29" s="1074">
        <v>6163</v>
      </c>
      <c r="R29" s="1075"/>
      <c r="S29" s="1075"/>
      <c r="T29" s="1075"/>
      <c r="U29" s="1075"/>
      <c r="V29" s="1075">
        <v>6092</v>
      </c>
      <c r="W29" s="1075"/>
      <c r="X29" s="1075"/>
      <c r="Y29" s="1075"/>
      <c r="Z29" s="1075"/>
      <c r="AA29" s="1075">
        <v>71</v>
      </c>
      <c r="AB29" s="1075"/>
      <c r="AC29" s="1075"/>
      <c r="AD29" s="1075"/>
      <c r="AE29" s="1076"/>
      <c r="AF29" s="1068">
        <v>71</v>
      </c>
      <c r="AG29" s="1069"/>
      <c r="AH29" s="1069"/>
      <c r="AI29" s="1069"/>
      <c r="AJ29" s="1070"/>
      <c r="AK29" s="1011">
        <v>912</v>
      </c>
      <c r="AL29" s="1002"/>
      <c r="AM29" s="1002"/>
      <c r="AN29" s="1002"/>
      <c r="AO29" s="1002"/>
      <c r="AP29" s="1002" t="s">
        <v>545</v>
      </c>
      <c r="AQ29" s="1002"/>
      <c r="AR29" s="1002"/>
      <c r="AS29" s="1002"/>
      <c r="AT29" s="1002"/>
      <c r="AU29" s="1002" t="s">
        <v>545</v>
      </c>
      <c r="AV29" s="1002"/>
      <c r="AW29" s="1002"/>
      <c r="AX29" s="1002"/>
      <c r="AY29" s="1002"/>
      <c r="AZ29" s="1073" t="s">
        <v>545</v>
      </c>
      <c r="BA29" s="1073"/>
      <c r="BB29" s="1073"/>
      <c r="BC29" s="1073"/>
      <c r="BD29" s="1073"/>
      <c r="BE29" s="1057"/>
      <c r="BF29" s="1057"/>
      <c r="BG29" s="1057"/>
      <c r="BH29" s="1057"/>
      <c r="BI29" s="1058"/>
      <c r="BJ29" s="203"/>
      <c r="BK29" s="203"/>
      <c r="BL29" s="203"/>
      <c r="BM29" s="203"/>
      <c r="BN29" s="203"/>
      <c r="BO29" s="216"/>
      <c r="BP29" s="216"/>
      <c r="BQ29" s="213">
        <v>23</v>
      </c>
      <c r="BR29" s="214"/>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197"/>
    </row>
    <row r="30" spans="1:131" s="198" customFormat="1" ht="26.25" customHeight="1" x14ac:dyDescent="0.15">
      <c r="A30" s="217">
        <v>3</v>
      </c>
      <c r="B30" s="1062" t="s">
        <v>381</v>
      </c>
      <c r="C30" s="1063"/>
      <c r="D30" s="1063"/>
      <c r="E30" s="1063"/>
      <c r="F30" s="1063"/>
      <c r="G30" s="1063"/>
      <c r="H30" s="1063"/>
      <c r="I30" s="1063"/>
      <c r="J30" s="1063"/>
      <c r="K30" s="1063"/>
      <c r="L30" s="1063"/>
      <c r="M30" s="1063"/>
      <c r="N30" s="1063"/>
      <c r="O30" s="1063"/>
      <c r="P30" s="1064"/>
      <c r="Q30" s="1074">
        <v>670</v>
      </c>
      <c r="R30" s="1075"/>
      <c r="S30" s="1075"/>
      <c r="T30" s="1075"/>
      <c r="U30" s="1075"/>
      <c r="V30" s="1075">
        <v>656</v>
      </c>
      <c r="W30" s="1075"/>
      <c r="X30" s="1075"/>
      <c r="Y30" s="1075"/>
      <c r="Z30" s="1075"/>
      <c r="AA30" s="1075">
        <v>14</v>
      </c>
      <c r="AB30" s="1075"/>
      <c r="AC30" s="1075"/>
      <c r="AD30" s="1075"/>
      <c r="AE30" s="1076"/>
      <c r="AF30" s="1068">
        <v>14</v>
      </c>
      <c r="AG30" s="1069"/>
      <c r="AH30" s="1069"/>
      <c r="AI30" s="1069"/>
      <c r="AJ30" s="1070"/>
      <c r="AK30" s="1011">
        <v>242</v>
      </c>
      <c r="AL30" s="1002"/>
      <c r="AM30" s="1002"/>
      <c r="AN30" s="1002"/>
      <c r="AO30" s="1002"/>
      <c r="AP30" s="1002" t="s">
        <v>545</v>
      </c>
      <c r="AQ30" s="1002"/>
      <c r="AR30" s="1002"/>
      <c r="AS30" s="1002"/>
      <c r="AT30" s="1002"/>
      <c r="AU30" s="1002" t="s">
        <v>545</v>
      </c>
      <c r="AV30" s="1002"/>
      <c r="AW30" s="1002"/>
      <c r="AX30" s="1002"/>
      <c r="AY30" s="1002"/>
      <c r="AZ30" s="1073" t="s">
        <v>545</v>
      </c>
      <c r="BA30" s="1073"/>
      <c r="BB30" s="1073"/>
      <c r="BC30" s="1073"/>
      <c r="BD30" s="1073"/>
      <c r="BE30" s="1057"/>
      <c r="BF30" s="1057"/>
      <c r="BG30" s="1057"/>
      <c r="BH30" s="1057"/>
      <c r="BI30" s="1058"/>
      <c r="BJ30" s="203"/>
      <c r="BK30" s="203"/>
      <c r="BL30" s="203"/>
      <c r="BM30" s="203"/>
      <c r="BN30" s="203"/>
      <c r="BO30" s="216"/>
      <c r="BP30" s="216"/>
      <c r="BQ30" s="213">
        <v>24</v>
      </c>
      <c r="BR30" s="214"/>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197"/>
    </row>
    <row r="31" spans="1:131" s="198" customFormat="1" ht="26.25" customHeight="1" x14ac:dyDescent="0.15">
      <c r="A31" s="217">
        <v>4</v>
      </c>
      <c r="B31" s="1062" t="s">
        <v>382</v>
      </c>
      <c r="C31" s="1063"/>
      <c r="D31" s="1063"/>
      <c r="E31" s="1063"/>
      <c r="F31" s="1063"/>
      <c r="G31" s="1063"/>
      <c r="H31" s="1063"/>
      <c r="I31" s="1063"/>
      <c r="J31" s="1063"/>
      <c r="K31" s="1063"/>
      <c r="L31" s="1063"/>
      <c r="M31" s="1063"/>
      <c r="N31" s="1063"/>
      <c r="O31" s="1063"/>
      <c r="P31" s="1064"/>
      <c r="Q31" s="1074">
        <v>397</v>
      </c>
      <c r="R31" s="1075"/>
      <c r="S31" s="1075"/>
      <c r="T31" s="1075"/>
      <c r="U31" s="1075"/>
      <c r="V31" s="1075">
        <v>376</v>
      </c>
      <c r="W31" s="1075"/>
      <c r="X31" s="1075"/>
      <c r="Y31" s="1075"/>
      <c r="Z31" s="1075"/>
      <c r="AA31" s="1075">
        <v>21</v>
      </c>
      <c r="AB31" s="1075"/>
      <c r="AC31" s="1075"/>
      <c r="AD31" s="1075"/>
      <c r="AE31" s="1076"/>
      <c r="AF31" s="1068">
        <v>553</v>
      </c>
      <c r="AG31" s="1069"/>
      <c r="AH31" s="1069"/>
      <c r="AI31" s="1069"/>
      <c r="AJ31" s="1070"/>
      <c r="AK31" s="1011">
        <v>6</v>
      </c>
      <c r="AL31" s="1002"/>
      <c r="AM31" s="1002"/>
      <c r="AN31" s="1002"/>
      <c r="AO31" s="1002"/>
      <c r="AP31" s="1002">
        <v>2387</v>
      </c>
      <c r="AQ31" s="1002"/>
      <c r="AR31" s="1002"/>
      <c r="AS31" s="1002"/>
      <c r="AT31" s="1002"/>
      <c r="AU31" s="1002">
        <v>112</v>
      </c>
      <c r="AV31" s="1002"/>
      <c r="AW31" s="1002"/>
      <c r="AX31" s="1002"/>
      <c r="AY31" s="1002"/>
      <c r="AZ31" s="1073" t="s">
        <v>545</v>
      </c>
      <c r="BA31" s="1073"/>
      <c r="BB31" s="1073"/>
      <c r="BC31" s="1073"/>
      <c r="BD31" s="1073"/>
      <c r="BE31" s="1057" t="s">
        <v>383</v>
      </c>
      <c r="BF31" s="1057"/>
      <c r="BG31" s="1057"/>
      <c r="BH31" s="1057"/>
      <c r="BI31" s="1058"/>
      <c r="BJ31" s="203"/>
      <c r="BK31" s="203"/>
      <c r="BL31" s="203"/>
      <c r="BM31" s="203"/>
      <c r="BN31" s="203"/>
      <c r="BO31" s="216"/>
      <c r="BP31" s="216"/>
      <c r="BQ31" s="213">
        <v>25</v>
      </c>
      <c r="BR31" s="214"/>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197"/>
    </row>
    <row r="32" spans="1:131" s="198" customFormat="1" ht="26.25" customHeight="1" x14ac:dyDescent="0.15">
      <c r="A32" s="217">
        <v>5</v>
      </c>
      <c r="B32" s="1062" t="s">
        <v>384</v>
      </c>
      <c r="C32" s="1063"/>
      <c r="D32" s="1063"/>
      <c r="E32" s="1063"/>
      <c r="F32" s="1063"/>
      <c r="G32" s="1063"/>
      <c r="H32" s="1063"/>
      <c r="I32" s="1063"/>
      <c r="J32" s="1063"/>
      <c r="K32" s="1063"/>
      <c r="L32" s="1063"/>
      <c r="M32" s="1063"/>
      <c r="N32" s="1063"/>
      <c r="O32" s="1063"/>
      <c r="P32" s="1064"/>
      <c r="Q32" s="1074">
        <v>3333</v>
      </c>
      <c r="R32" s="1075"/>
      <c r="S32" s="1075"/>
      <c r="T32" s="1075"/>
      <c r="U32" s="1075"/>
      <c r="V32" s="1075">
        <v>3398</v>
      </c>
      <c r="W32" s="1075"/>
      <c r="X32" s="1075"/>
      <c r="Y32" s="1075"/>
      <c r="Z32" s="1075"/>
      <c r="AA32" s="1075">
        <v>66</v>
      </c>
      <c r="AB32" s="1075"/>
      <c r="AC32" s="1075"/>
      <c r="AD32" s="1075"/>
      <c r="AE32" s="1076"/>
      <c r="AF32" s="1068">
        <v>539</v>
      </c>
      <c r="AG32" s="1069"/>
      <c r="AH32" s="1069"/>
      <c r="AI32" s="1069"/>
      <c r="AJ32" s="1070"/>
      <c r="AK32" s="1011">
        <v>594</v>
      </c>
      <c r="AL32" s="1002"/>
      <c r="AM32" s="1002"/>
      <c r="AN32" s="1002"/>
      <c r="AO32" s="1002"/>
      <c r="AP32" s="1002">
        <v>4549</v>
      </c>
      <c r="AQ32" s="1002"/>
      <c r="AR32" s="1002"/>
      <c r="AS32" s="1002"/>
      <c r="AT32" s="1002"/>
      <c r="AU32" s="1002">
        <v>2447</v>
      </c>
      <c r="AV32" s="1002"/>
      <c r="AW32" s="1002"/>
      <c r="AX32" s="1002"/>
      <c r="AY32" s="1002"/>
      <c r="AZ32" s="1073" t="s">
        <v>545</v>
      </c>
      <c r="BA32" s="1073"/>
      <c r="BB32" s="1073"/>
      <c r="BC32" s="1073"/>
      <c r="BD32" s="1073"/>
      <c r="BE32" s="1057" t="s">
        <v>383</v>
      </c>
      <c r="BF32" s="1057"/>
      <c r="BG32" s="1057"/>
      <c r="BH32" s="1057"/>
      <c r="BI32" s="1058"/>
      <c r="BJ32" s="203"/>
      <c r="BK32" s="203"/>
      <c r="BL32" s="203"/>
      <c r="BM32" s="203"/>
      <c r="BN32" s="203"/>
      <c r="BO32" s="216"/>
      <c r="BP32" s="216"/>
      <c r="BQ32" s="213">
        <v>26</v>
      </c>
      <c r="BR32" s="214"/>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197"/>
    </row>
    <row r="33" spans="1:131" s="198" customFormat="1" ht="26.25" customHeight="1" x14ac:dyDescent="0.15">
      <c r="A33" s="217">
        <v>6</v>
      </c>
      <c r="B33" s="1062" t="s">
        <v>385</v>
      </c>
      <c r="C33" s="1063"/>
      <c r="D33" s="1063"/>
      <c r="E33" s="1063"/>
      <c r="F33" s="1063"/>
      <c r="G33" s="1063"/>
      <c r="H33" s="1063"/>
      <c r="I33" s="1063"/>
      <c r="J33" s="1063"/>
      <c r="K33" s="1063"/>
      <c r="L33" s="1063"/>
      <c r="M33" s="1063"/>
      <c r="N33" s="1063"/>
      <c r="O33" s="1063"/>
      <c r="P33" s="1064"/>
      <c r="Q33" s="1074">
        <v>1245</v>
      </c>
      <c r="R33" s="1075"/>
      <c r="S33" s="1075"/>
      <c r="T33" s="1075"/>
      <c r="U33" s="1075"/>
      <c r="V33" s="1075">
        <v>1137</v>
      </c>
      <c r="W33" s="1075"/>
      <c r="X33" s="1075"/>
      <c r="Y33" s="1075"/>
      <c r="Z33" s="1075"/>
      <c r="AA33" s="1075">
        <v>108</v>
      </c>
      <c r="AB33" s="1075"/>
      <c r="AC33" s="1075"/>
      <c r="AD33" s="1075"/>
      <c r="AE33" s="1076"/>
      <c r="AF33" s="1068">
        <v>13</v>
      </c>
      <c r="AG33" s="1069"/>
      <c r="AH33" s="1069"/>
      <c r="AI33" s="1069"/>
      <c r="AJ33" s="1070"/>
      <c r="AK33" s="1011">
        <v>401</v>
      </c>
      <c r="AL33" s="1002"/>
      <c r="AM33" s="1002"/>
      <c r="AN33" s="1002"/>
      <c r="AO33" s="1002"/>
      <c r="AP33" s="1002">
        <v>5456</v>
      </c>
      <c r="AQ33" s="1002"/>
      <c r="AR33" s="1002"/>
      <c r="AS33" s="1002"/>
      <c r="AT33" s="1002"/>
      <c r="AU33" s="1002">
        <v>2941</v>
      </c>
      <c r="AV33" s="1002"/>
      <c r="AW33" s="1002"/>
      <c r="AX33" s="1002"/>
      <c r="AY33" s="1002"/>
      <c r="AZ33" s="1073" t="s">
        <v>545</v>
      </c>
      <c r="BA33" s="1073"/>
      <c r="BB33" s="1073"/>
      <c r="BC33" s="1073"/>
      <c r="BD33" s="1073"/>
      <c r="BE33" s="1057" t="s">
        <v>383</v>
      </c>
      <c r="BF33" s="1057"/>
      <c r="BG33" s="1057"/>
      <c r="BH33" s="1057"/>
      <c r="BI33" s="1058"/>
      <c r="BJ33" s="203"/>
      <c r="BK33" s="203"/>
      <c r="BL33" s="203"/>
      <c r="BM33" s="203"/>
      <c r="BN33" s="203"/>
      <c r="BO33" s="216"/>
      <c r="BP33" s="216"/>
      <c r="BQ33" s="213">
        <v>27</v>
      </c>
      <c r="BR33" s="214"/>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197"/>
    </row>
    <row r="34" spans="1:131" s="198" customFormat="1" ht="26.25" customHeight="1" x14ac:dyDescent="0.15">
      <c r="A34" s="217">
        <v>7</v>
      </c>
      <c r="B34" s="1062" t="s">
        <v>386</v>
      </c>
      <c r="C34" s="1063"/>
      <c r="D34" s="1063"/>
      <c r="E34" s="1063"/>
      <c r="F34" s="1063"/>
      <c r="G34" s="1063"/>
      <c r="H34" s="1063"/>
      <c r="I34" s="1063"/>
      <c r="J34" s="1063"/>
      <c r="K34" s="1063"/>
      <c r="L34" s="1063"/>
      <c r="M34" s="1063"/>
      <c r="N34" s="1063"/>
      <c r="O34" s="1063"/>
      <c r="P34" s="1064"/>
      <c r="Q34" s="1074">
        <v>282</v>
      </c>
      <c r="R34" s="1075"/>
      <c r="S34" s="1075"/>
      <c r="T34" s="1075"/>
      <c r="U34" s="1075"/>
      <c r="V34" s="1075">
        <v>282</v>
      </c>
      <c r="W34" s="1075"/>
      <c r="X34" s="1075"/>
      <c r="Y34" s="1075"/>
      <c r="Z34" s="1075"/>
      <c r="AA34" s="1075" t="s">
        <v>545</v>
      </c>
      <c r="AB34" s="1075"/>
      <c r="AC34" s="1075"/>
      <c r="AD34" s="1075"/>
      <c r="AE34" s="1076"/>
      <c r="AF34" s="1068" t="s">
        <v>111</v>
      </c>
      <c r="AG34" s="1069"/>
      <c r="AH34" s="1069"/>
      <c r="AI34" s="1069"/>
      <c r="AJ34" s="1070"/>
      <c r="AK34" s="1011">
        <v>72</v>
      </c>
      <c r="AL34" s="1002"/>
      <c r="AM34" s="1002"/>
      <c r="AN34" s="1002"/>
      <c r="AO34" s="1002"/>
      <c r="AP34" s="1002">
        <v>1460</v>
      </c>
      <c r="AQ34" s="1002"/>
      <c r="AR34" s="1002"/>
      <c r="AS34" s="1002"/>
      <c r="AT34" s="1002"/>
      <c r="AU34" s="1002">
        <v>1025</v>
      </c>
      <c r="AV34" s="1002"/>
      <c r="AW34" s="1002"/>
      <c r="AX34" s="1002"/>
      <c r="AY34" s="1002"/>
      <c r="AZ34" s="1073" t="s">
        <v>545</v>
      </c>
      <c r="BA34" s="1073"/>
      <c r="BB34" s="1073"/>
      <c r="BC34" s="1073"/>
      <c r="BD34" s="1073"/>
      <c r="BE34" s="1057" t="s">
        <v>387</v>
      </c>
      <c r="BF34" s="1057"/>
      <c r="BG34" s="1057"/>
      <c r="BH34" s="1057"/>
      <c r="BI34" s="1058"/>
      <c r="BJ34" s="203"/>
      <c r="BK34" s="203"/>
      <c r="BL34" s="203"/>
      <c r="BM34" s="203"/>
      <c r="BN34" s="203"/>
      <c r="BO34" s="216"/>
      <c r="BP34" s="216"/>
      <c r="BQ34" s="213">
        <v>28</v>
      </c>
      <c r="BR34" s="214"/>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197"/>
    </row>
    <row r="35" spans="1:131" s="198" customFormat="1" ht="26.25" customHeight="1" thickBot="1" x14ac:dyDescent="0.2">
      <c r="A35" s="217">
        <v>8</v>
      </c>
      <c r="B35" s="1062" t="s">
        <v>388</v>
      </c>
      <c r="C35" s="1063"/>
      <c r="D35" s="1063"/>
      <c r="E35" s="1063"/>
      <c r="F35" s="1063"/>
      <c r="G35" s="1063"/>
      <c r="H35" s="1063"/>
      <c r="I35" s="1063"/>
      <c r="J35" s="1063"/>
      <c r="K35" s="1063"/>
      <c r="L35" s="1063"/>
      <c r="M35" s="1063"/>
      <c r="N35" s="1063"/>
      <c r="O35" s="1063"/>
      <c r="P35" s="1064"/>
      <c r="Q35" s="1074">
        <v>936</v>
      </c>
      <c r="R35" s="1075"/>
      <c r="S35" s="1075"/>
      <c r="T35" s="1075"/>
      <c r="U35" s="1075"/>
      <c r="V35" s="1075">
        <v>936</v>
      </c>
      <c r="W35" s="1075"/>
      <c r="X35" s="1075"/>
      <c r="Y35" s="1075"/>
      <c r="Z35" s="1075"/>
      <c r="AA35" s="1075" t="s">
        <v>545</v>
      </c>
      <c r="AB35" s="1075"/>
      <c r="AC35" s="1075"/>
      <c r="AD35" s="1075"/>
      <c r="AE35" s="1076"/>
      <c r="AF35" s="1068" t="s">
        <v>111</v>
      </c>
      <c r="AG35" s="1069"/>
      <c r="AH35" s="1069"/>
      <c r="AI35" s="1069"/>
      <c r="AJ35" s="1070"/>
      <c r="AK35" s="1011">
        <v>714</v>
      </c>
      <c r="AL35" s="1002"/>
      <c r="AM35" s="1002"/>
      <c r="AN35" s="1002"/>
      <c r="AO35" s="1002"/>
      <c r="AP35" s="1002">
        <v>6182</v>
      </c>
      <c r="AQ35" s="1002"/>
      <c r="AR35" s="1002"/>
      <c r="AS35" s="1002"/>
      <c r="AT35" s="1002"/>
      <c r="AU35" s="1002">
        <v>4958</v>
      </c>
      <c r="AV35" s="1002"/>
      <c r="AW35" s="1002"/>
      <c r="AX35" s="1002"/>
      <c r="AY35" s="1002"/>
      <c r="AZ35" s="1073" t="s">
        <v>545</v>
      </c>
      <c r="BA35" s="1073"/>
      <c r="BB35" s="1073"/>
      <c r="BC35" s="1073"/>
      <c r="BD35" s="1073"/>
      <c r="BE35" s="1057" t="s">
        <v>387</v>
      </c>
      <c r="BF35" s="1057"/>
      <c r="BG35" s="1057"/>
      <c r="BH35" s="1057"/>
      <c r="BI35" s="1058"/>
      <c r="BJ35" s="203"/>
      <c r="BK35" s="203"/>
      <c r="BL35" s="203"/>
      <c r="BM35" s="203"/>
      <c r="BN35" s="203"/>
      <c r="BO35" s="216"/>
      <c r="BP35" s="216"/>
      <c r="BQ35" s="213">
        <v>29</v>
      </c>
      <c r="BR35" s="214"/>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197"/>
    </row>
    <row r="36" spans="1:131" s="198" customFormat="1" ht="26.25" hidden="1" customHeight="1" x14ac:dyDescent="0.15">
      <c r="A36" s="217">
        <v>9</v>
      </c>
      <c r="B36" s="1062"/>
      <c r="C36" s="1063"/>
      <c r="D36" s="1063"/>
      <c r="E36" s="1063"/>
      <c r="F36" s="1063"/>
      <c r="G36" s="1063"/>
      <c r="H36" s="1063"/>
      <c r="I36" s="1063"/>
      <c r="J36" s="1063"/>
      <c r="K36" s="1063"/>
      <c r="L36" s="1063"/>
      <c r="M36" s="1063"/>
      <c r="N36" s="1063"/>
      <c r="O36" s="1063"/>
      <c r="P36" s="1064"/>
      <c r="Q36" s="1074"/>
      <c r="R36" s="1075"/>
      <c r="S36" s="1075"/>
      <c r="T36" s="1075"/>
      <c r="U36" s="1075"/>
      <c r="V36" s="1075"/>
      <c r="W36" s="1075"/>
      <c r="X36" s="1075"/>
      <c r="Y36" s="1075"/>
      <c r="Z36" s="1075"/>
      <c r="AA36" s="1075"/>
      <c r="AB36" s="1075"/>
      <c r="AC36" s="1075"/>
      <c r="AD36" s="1075"/>
      <c r="AE36" s="1076"/>
      <c r="AF36" s="1068"/>
      <c r="AG36" s="1069"/>
      <c r="AH36" s="1069"/>
      <c r="AI36" s="1069"/>
      <c r="AJ36" s="1070"/>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57"/>
      <c r="BF36" s="1057"/>
      <c r="BG36" s="1057"/>
      <c r="BH36" s="1057"/>
      <c r="BI36" s="1058"/>
      <c r="BJ36" s="203"/>
      <c r="BK36" s="203"/>
      <c r="BL36" s="203"/>
      <c r="BM36" s="203"/>
      <c r="BN36" s="203"/>
      <c r="BO36" s="216"/>
      <c r="BP36" s="216"/>
      <c r="BQ36" s="213">
        <v>30</v>
      </c>
      <c r="BR36" s="214"/>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197"/>
    </row>
    <row r="37" spans="1:131" s="198" customFormat="1" ht="26.25" hidden="1" customHeight="1" x14ac:dyDescent="0.15">
      <c r="A37" s="217">
        <v>10</v>
      </c>
      <c r="B37" s="1062"/>
      <c r="C37" s="1063"/>
      <c r="D37" s="1063"/>
      <c r="E37" s="1063"/>
      <c r="F37" s="1063"/>
      <c r="G37" s="1063"/>
      <c r="H37" s="1063"/>
      <c r="I37" s="1063"/>
      <c r="J37" s="1063"/>
      <c r="K37" s="1063"/>
      <c r="L37" s="1063"/>
      <c r="M37" s="1063"/>
      <c r="N37" s="1063"/>
      <c r="O37" s="1063"/>
      <c r="P37" s="1064"/>
      <c r="Q37" s="1074"/>
      <c r="R37" s="1075"/>
      <c r="S37" s="1075"/>
      <c r="T37" s="1075"/>
      <c r="U37" s="1075"/>
      <c r="V37" s="1075"/>
      <c r="W37" s="1075"/>
      <c r="X37" s="1075"/>
      <c r="Y37" s="1075"/>
      <c r="Z37" s="1075"/>
      <c r="AA37" s="1075"/>
      <c r="AB37" s="1075"/>
      <c r="AC37" s="1075"/>
      <c r="AD37" s="1075"/>
      <c r="AE37" s="1076"/>
      <c r="AF37" s="1068"/>
      <c r="AG37" s="1069"/>
      <c r="AH37" s="1069"/>
      <c r="AI37" s="1069"/>
      <c r="AJ37" s="1070"/>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57"/>
      <c r="BF37" s="1057"/>
      <c r="BG37" s="1057"/>
      <c r="BH37" s="1057"/>
      <c r="BI37" s="1058"/>
      <c r="BJ37" s="203"/>
      <c r="BK37" s="203"/>
      <c r="BL37" s="203"/>
      <c r="BM37" s="203"/>
      <c r="BN37" s="203"/>
      <c r="BO37" s="216"/>
      <c r="BP37" s="216"/>
      <c r="BQ37" s="213">
        <v>31</v>
      </c>
      <c r="BR37" s="214"/>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197"/>
    </row>
    <row r="38" spans="1:131" s="198" customFormat="1" ht="26.25" hidden="1" customHeight="1" x14ac:dyDescent="0.15">
      <c r="A38" s="217">
        <v>11</v>
      </c>
      <c r="B38" s="1062"/>
      <c r="C38" s="1063"/>
      <c r="D38" s="1063"/>
      <c r="E38" s="1063"/>
      <c r="F38" s="1063"/>
      <c r="G38" s="1063"/>
      <c r="H38" s="1063"/>
      <c r="I38" s="1063"/>
      <c r="J38" s="1063"/>
      <c r="K38" s="1063"/>
      <c r="L38" s="1063"/>
      <c r="M38" s="1063"/>
      <c r="N38" s="1063"/>
      <c r="O38" s="1063"/>
      <c r="P38" s="1064"/>
      <c r="Q38" s="1074"/>
      <c r="R38" s="1075"/>
      <c r="S38" s="1075"/>
      <c r="T38" s="1075"/>
      <c r="U38" s="1075"/>
      <c r="V38" s="1075"/>
      <c r="W38" s="1075"/>
      <c r="X38" s="1075"/>
      <c r="Y38" s="1075"/>
      <c r="Z38" s="1075"/>
      <c r="AA38" s="1075"/>
      <c r="AB38" s="1075"/>
      <c r="AC38" s="1075"/>
      <c r="AD38" s="1075"/>
      <c r="AE38" s="1076"/>
      <c r="AF38" s="1068"/>
      <c r="AG38" s="1069"/>
      <c r="AH38" s="1069"/>
      <c r="AI38" s="1069"/>
      <c r="AJ38" s="1070"/>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57"/>
      <c r="BF38" s="1057"/>
      <c r="BG38" s="1057"/>
      <c r="BH38" s="1057"/>
      <c r="BI38" s="1058"/>
      <c r="BJ38" s="203"/>
      <c r="BK38" s="203"/>
      <c r="BL38" s="203"/>
      <c r="BM38" s="203"/>
      <c r="BN38" s="203"/>
      <c r="BO38" s="216"/>
      <c r="BP38" s="216"/>
      <c r="BQ38" s="213">
        <v>32</v>
      </c>
      <c r="BR38" s="214"/>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197"/>
    </row>
    <row r="39" spans="1:131" s="198" customFormat="1" ht="26.25" hidden="1" customHeight="1" x14ac:dyDescent="0.15">
      <c r="A39" s="217">
        <v>12</v>
      </c>
      <c r="B39" s="1062"/>
      <c r="C39" s="1063"/>
      <c r="D39" s="1063"/>
      <c r="E39" s="1063"/>
      <c r="F39" s="1063"/>
      <c r="G39" s="1063"/>
      <c r="H39" s="1063"/>
      <c r="I39" s="1063"/>
      <c r="J39" s="1063"/>
      <c r="K39" s="1063"/>
      <c r="L39" s="1063"/>
      <c r="M39" s="1063"/>
      <c r="N39" s="1063"/>
      <c r="O39" s="1063"/>
      <c r="P39" s="1064"/>
      <c r="Q39" s="1074"/>
      <c r="R39" s="1075"/>
      <c r="S39" s="1075"/>
      <c r="T39" s="1075"/>
      <c r="U39" s="1075"/>
      <c r="V39" s="1075"/>
      <c r="W39" s="1075"/>
      <c r="X39" s="1075"/>
      <c r="Y39" s="1075"/>
      <c r="Z39" s="1075"/>
      <c r="AA39" s="1075"/>
      <c r="AB39" s="1075"/>
      <c r="AC39" s="1075"/>
      <c r="AD39" s="1075"/>
      <c r="AE39" s="1076"/>
      <c r="AF39" s="1068"/>
      <c r="AG39" s="1069"/>
      <c r="AH39" s="1069"/>
      <c r="AI39" s="1069"/>
      <c r="AJ39" s="1070"/>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57"/>
      <c r="BF39" s="1057"/>
      <c r="BG39" s="1057"/>
      <c r="BH39" s="1057"/>
      <c r="BI39" s="1058"/>
      <c r="BJ39" s="203"/>
      <c r="BK39" s="203"/>
      <c r="BL39" s="203"/>
      <c r="BM39" s="203"/>
      <c r="BN39" s="203"/>
      <c r="BO39" s="216"/>
      <c r="BP39" s="216"/>
      <c r="BQ39" s="213">
        <v>33</v>
      </c>
      <c r="BR39" s="214"/>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197"/>
    </row>
    <row r="40" spans="1:131" s="198" customFormat="1" ht="26.25" hidden="1" customHeight="1" x14ac:dyDescent="0.15">
      <c r="A40" s="212">
        <v>13</v>
      </c>
      <c r="B40" s="1062"/>
      <c r="C40" s="1063"/>
      <c r="D40" s="1063"/>
      <c r="E40" s="1063"/>
      <c r="F40" s="1063"/>
      <c r="G40" s="1063"/>
      <c r="H40" s="1063"/>
      <c r="I40" s="1063"/>
      <c r="J40" s="1063"/>
      <c r="K40" s="1063"/>
      <c r="L40" s="1063"/>
      <c r="M40" s="1063"/>
      <c r="N40" s="1063"/>
      <c r="O40" s="1063"/>
      <c r="P40" s="1064"/>
      <c r="Q40" s="1074"/>
      <c r="R40" s="1075"/>
      <c r="S40" s="1075"/>
      <c r="T40" s="1075"/>
      <c r="U40" s="1075"/>
      <c r="V40" s="1075"/>
      <c r="W40" s="1075"/>
      <c r="X40" s="1075"/>
      <c r="Y40" s="1075"/>
      <c r="Z40" s="1075"/>
      <c r="AA40" s="1075"/>
      <c r="AB40" s="1075"/>
      <c r="AC40" s="1075"/>
      <c r="AD40" s="1075"/>
      <c r="AE40" s="1076"/>
      <c r="AF40" s="1068"/>
      <c r="AG40" s="1069"/>
      <c r="AH40" s="1069"/>
      <c r="AI40" s="1069"/>
      <c r="AJ40" s="1070"/>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57"/>
      <c r="BF40" s="1057"/>
      <c r="BG40" s="1057"/>
      <c r="BH40" s="1057"/>
      <c r="BI40" s="1058"/>
      <c r="BJ40" s="203"/>
      <c r="BK40" s="203"/>
      <c r="BL40" s="203"/>
      <c r="BM40" s="203"/>
      <c r="BN40" s="203"/>
      <c r="BO40" s="216"/>
      <c r="BP40" s="216"/>
      <c r="BQ40" s="213">
        <v>34</v>
      </c>
      <c r="BR40" s="214"/>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197"/>
    </row>
    <row r="41" spans="1:131" s="198" customFormat="1" ht="26.25" hidden="1" customHeight="1" x14ac:dyDescent="0.15">
      <c r="A41" s="212">
        <v>14</v>
      </c>
      <c r="B41" s="1062"/>
      <c r="C41" s="1063"/>
      <c r="D41" s="1063"/>
      <c r="E41" s="1063"/>
      <c r="F41" s="1063"/>
      <c r="G41" s="1063"/>
      <c r="H41" s="1063"/>
      <c r="I41" s="1063"/>
      <c r="J41" s="1063"/>
      <c r="K41" s="1063"/>
      <c r="L41" s="1063"/>
      <c r="M41" s="1063"/>
      <c r="N41" s="1063"/>
      <c r="O41" s="1063"/>
      <c r="P41" s="1064"/>
      <c r="Q41" s="1074"/>
      <c r="R41" s="1075"/>
      <c r="S41" s="1075"/>
      <c r="T41" s="1075"/>
      <c r="U41" s="1075"/>
      <c r="V41" s="1075"/>
      <c r="W41" s="1075"/>
      <c r="X41" s="1075"/>
      <c r="Y41" s="1075"/>
      <c r="Z41" s="1075"/>
      <c r="AA41" s="1075"/>
      <c r="AB41" s="1075"/>
      <c r="AC41" s="1075"/>
      <c r="AD41" s="1075"/>
      <c r="AE41" s="1076"/>
      <c r="AF41" s="1068"/>
      <c r="AG41" s="1069"/>
      <c r="AH41" s="1069"/>
      <c r="AI41" s="1069"/>
      <c r="AJ41" s="1070"/>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57"/>
      <c r="BF41" s="1057"/>
      <c r="BG41" s="1057"/>
      <c r="BH41" s="1057"/>
      <c r="BI41" s="1058"/>
      <c r="BJ41" s="203"/>
      <c r="BK41" s="203"/>
      <c r="BL41" s="203"/>
      <c r="BM41" s="203"/>
      <c r="BN41" s="203"/>
      <c r="BO41" s="216"/>
      <c r="BP41" s="216"/>
      <c r="BQ41" s="213">
        <v>35</v>
      </c>
      <c r="BR41" s="214"/>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197"/>
    </row>
    <row r="42" spans="1:131" s="198" customFormat="1" ht="26.25" hidden="1" customHeight="1" x14ac:dyDescent="0.15">
      <c r="A42" s="212">
        <v>15</v>
      </c>
      <c r="B42" s="1062"/>
      <c r="C42" s="1063"/>
      <c r="D42" s="1063"/>
      <c r="E42" s="1063"/>
      <c r="F42" s="1063"/>
      <c r="G42" s="1063"/>
      <c r="H42" s="1063"/>
      <c r="I42" s="1063"/>
      <c r="J42" s="1063"/>
      <c r="K42" s="1063"/>
      <c r="L42" s="1063"/>
      <c r="M42" s="1063"/>
      <c r="N42" s="1063"/>
      <c r="O42" s="1063"/>
      <c r="P42" s="1064"/>
      <c r="Q42" s="1074"/>
      <c r="R42" s="1075"/>
      <c r="S42" s="1075"/>
      <c r="T42" s="1075"/>
      <c r="U42" s="1075"/>
      <c r="V42" s="1075"/>
      <c r="W42" s="1075"/>
      <c r="X42" s="1075"/>
      <c r="Y42" s="1075"/>
      <c r="Z42" s="1075"/>
      <c r="AA42" s="1075"/>
      <c r="AB42" s="1075"/>
      <c r="AC42" s="1075"/>
      <c r="AD42" s="1075"/>
      <c r="AE42" s="1076"/>
      <c r="AF42" s="1068"/>
      <c r="AG42" s="1069"/>
      <c r="AH42" s="1069"/>
      <c r="AI42" s="1069"/>
      <c r="AJ42" s="1070"/>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57"/>
      <c r="BF42" s="1057"/>
      <c r="BG42" s="1057"/>
      <c r="BH42" s="1057"/>
      <c r="BI42" s="1058"/>
      <c r="BJ42" s="203"/>
      <c r="BK42" s="203"/>
      <c r="BL42" s="203"/>
      <c r="BM42" s="203"/>
      <c r="BN42" s="203"/>
      <c r="BO42" s="216"/>
      <c r="BP42" s="216"/>
      <c r="BQ42" s="213">
        <v>36</v>
      </c>
      <c r="BR42" s="214"/>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197"/>
    </row>
    <row r="43" spans="1:131" s="198" customFormat="1" ht="26.25" hidden="1" customHeight="1" x14ac:dyDescent="0.15">
      <c r="A43" s="212">
        <v>16</v>
      </c>
      <c r="B43" s="1062"/>
      <c r="C43" s="1063"/>
      <c r="D43" s="1063"/>
      <c r="E43" s="1063"/>
      <c r="F43" s="1063"/>
      <c r="G43" s="1063"/>
      <c r="H43" s="1063"/>
      <c r="I43" s="1063"/>
      <c r="J43" s="1063"/>
      <c r="K43" s="1063"/>
      <c r="L43" s="1063"/>
      <c r="M43" s="1063"/>
      <c r="N43" s="1063"/>
      <c r="O43" s="1063"/>
      <c r="P43" s="1064"/>
      <c r="Q43" s="1074"/>
      <c r="R43" s="1075"/>
      <c r="S43" s="1075"/>
      <c r="T43" s="1075"/>
      <c r="U43" s="1075"/>
      <c r="V43" s="1075"/>
      <c r="W43" s="1075"/>
      <c r="X43" s="1075"/>
      <c r="Y43" s="1075"/>
      <c r="Z43" s="1075"/>
      <c r="AA43" s="1075"/>
      <c r="AB43" s="1075"/>
      <c r="AC43" s="1075"/>
      <c r="AD43" s="1075"/>
      <c r="AE43" s="1076"/>
      <c r="AF43" s="1068"/>
      <c r="AG43" s="1069"/>
      <c r="AH43" s="1069"/>
      <c r="AI43" s="1069"/>
      <c r="AJ43" s="1070"/>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57"/>
      <c r="BF43" s="1057"/>
      <c r="BG43" s="1057"/>
      <c r="BH43" s="1057"/>
      <c r="BI43" s="1058"/>
      <c r="BJ43" s="203"/>
      <c r="BK43" s="203"/>
      <c r="BL43" s="203"/>
      <c r="BM43" s="203"/>
      <c r="BN43" s="203"/>
      <c r="BO43" s="216"/>
      <c r="BP43" s="216"/>
      <c r="BQ43" s="213">
        <v>37</v>
      </c>
      <c r="BR43" s="214"/>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197"/>
    </row>
    <row r="44" spans="1:131" s="198" customFormat="1" ht="26.25" hidden="1" customHeight="1" x14ac:dyDescent="0.15">
      <c r="A44" s="212">
        <v>17</v>
      </c>
      <c r="B44" s="1062"/>
      <c r="C44" s="1063"/>
      <c r="D44" s="1063"/>
      <c r="E44" s="1063"/>
      <c r="F44" s="1063"/>
      <c r="G44" s="1063"/>
      <c r="H44" s="1063"/>
      <c r="I44" s="1063"/>
      <c r="J44" s="1063"/>
      <c r="K44" s="1063"/>
      <c r="L44" s="1063"/>
      <c r="M44" s="1063"/>
      <c r="N44" s="1063"/>
      <c r="O44" s="1063"/>
      <c r="P44" s="1064"/>
      <c r="Q44" s="1074"/>
      <c r="R44" s="1075"/>
      <c r="S44" s="1075"/>
      <c r="T44" s="1075"/>
      <c r="U44" s="1075"/>
      <c r="V44" s="1075"/>
      <c r="W44" s="1075"/>
      <c r="X44" s="1075"/>
      <c r="Y44" s="1075"/>
      <c r="Z44" s="1075"/>
      <c r="AA44" s="1075"/>
      <c r="AB44" s="1075"/>
      <c r="AC44" s="1075"/>
      <c r="AD44" s="1075"/>
      <c r="AE44" s="1076"/>
      <c r="AF44" s="1068"/>
      <c r="AG44" s="1069"/>
      <c r="AH44" s="1069"/>
      <c r="AI44" s="1069"/>
      <c r="AJ44" s="1070"/>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57"/>
      <c r="BF44" s="1057"/>
      <c r="BG44" s="1057"/>
      <c r="BH44" s="1057"/>
      <c r="BI44" s="1058"/>
      <c r="BJ44" s="203"/>
      <c r="BK44" s="203"/>
      <c r="BL44" s="203"/>
      <c r="BM44" s="203"/>
      <c r="BN44" s="203"/>
      <c r="BO44" s="216"/>
      <c r="BP44" s="216"/>
      <c r="BQ44" s="213">
        <v>38</v>
      </c>
      <c r="BR44" s="214"/>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197"/>
    </row>
    <row r="45" spans="1:131" s="198" customFormat="1" ht="26.25" hidden="1" customHeight="1" x14ac:dyDescent="0.15">
      <c r="A45" s="212">
        <v>18</v>
      </c>
      <c r="B45" s="1062"/>
      <c r="C45" s="1063"/>
      <c r="D45" s="1063"/>
      <c r="E45" s="1063"/>
      <c r="F45" s="1063"/>
      <c r="G45" s="1063"/>
      <c r="H45" s="1063"/>
      <c r="I45" s="1063"/>
      <c r="J45" s="1063"/>
      <c r="K45" s="1063"/>
      <c r="L45" s="1063"/>
      <c r="M45" s="1063"/>
      <c r="N45" s="1063"/>
      <c r="O45" s="1063"/>
      <c r="P45" s="1064"/>
      <c r="Q45" s="1074"/>
      <c r="R45" s="1075"/>
      <c r="S45" s="1075"/>
      <c r="T45" s="1075"/>
      <c r="U45" s="1075"/>
      <c r="V45" s="1075"/>
      <c r="W45" s="1075"/>
      <c r="X45" s="1075"/>
      <c r="Y45" s="1075"/>
      <c r="Z45" s="1075"/>
      <c r="AA45" s="1075"/>
      <c r="AB45" s="1075"/>
      <c r="AC45" s="1075"/>
      <c r="AD45" s="1075"/>
      <c r="AE45" s="1076"/>
      <c r="AF45" s="1068"/>
      <c r="AG45" s="1069"/>
      <c r="AH45" s="1069"/>
      <c r="AI45" s="1069"/>
      <c r="AJ45" s="1070"/>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57"/>
      <c r="BF45" s="1057"/>
      <c r="BG45" s="1057"/>
      <c r="BH45" s="1057"/>
      <c r="BI45" s="1058"/>
      <c r="BJ45" s="203"/>
      <c r="BK45" s="203"/>
      <c r="BL45" s="203"/>
      <c r="BM45" s="203"/>
      <c r="BN45" s="203"/>
      <c r="BO45" s="216"/>
      <c r="BP45" s="216"/>
      <c r="BQ45" s="213">
        <v>39</v>
      </c>
      <c r="BR45" s="214"/>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197"/>
    </row>
    <row r="46" spans="1:131" s="198" customFormat="1" ht="26.25" hidden="1" customHeight="1" x14ac:dyDescent="0.15">
      <c r="A46" s="212">
        <v>19</v>
      </c>
      <c r="B46" s="1062"/>
      <c r="C46" s="1063"/>
      <c r="D46" s="1063"/>
      <c r="E46" s="1063"/>
      <c r="F46" s="1063"/>
      <c r="G46" s="1063"/>
      <c r="H46" s="1063"/>
      <c r="I46" s="1063"/>
      <c r="J46" s="1063"/>
      <c r="K46" s="1063"/>
      <c r="L46" s="1063"/>
      <c r="M46" s="1063"/>
      <c r="N46" s="1063"/>
      <c r="O46" s="1063"/>
      <c r="P46" s="1064"/>
      <c r="Q46" s="1074"/>
      <c r="R46" s="1075"/>
      <c r="S46" s="1075"/>
      <c r="T46" s="1075"/>
      <c r="U46" s="1075"/>
      <c r="V46" s="1075"/>
      <c r="W46" s="1075"/>
      <c r="X46" s="1075"/>
      <c r="Y46" s="1075"/>
      <c r="Z46" s="1075"/>
      <c r="AA46" s="1075"/>
      <c r="AB46" s="1075"/>
      <c r="AC46" s="1075"/>
      <c r="AD46" s="1075"/>
      <c r="AE46" s="1076"/>
      <c r="AF46" s="1068"/>
      <c r="AG46" s="1069"/>
      <c r="AH46" s="1069"/>
      <c r="AI46" s="1069"/>
      <c r="AJ46" s="1070"/>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57"/>
      <c r="BF46" s="1057"/>
      <c r="BG46" s="1057"/>
      <c r="BH46" s="1057"/>
      <c r="BI46" s="1058"/>
      <c r="BJ46" s="203"/>
      <c r="BK46" s="203"/>
      <c r="BL46" s="203"/>
      <c r="BM46" s="203"/>
      <c r="BN46" s="203"/>
      <c r="BO46" s="216"/>
      <c r="BP46" s="216"/>
      <c r="BQ46" s="213">
        <v>40</v>
      </c>
      <c r="BR46" s="214"/>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197"/>
    </row>
    <row r="47" spans="1:131" s="198" customFormat="1" ht="26.25" hidden="1" customHeight="1" x14ac:dyDescent="0.15">
      <c r="A47" s="212">
        <v>20</v>
      </c>
      <c r="B47" s="1062"/>
      <c r="C47" s="1063"/>
      <c r="D47" s="1063"/>
      <c r="E47" s="1063"/>
      <c r="F47" s="1063"/>
      <c r="G47" s="1063"/>
      <c r="H47" s="1063"/>
      <c r="I47" s="1063"/>
      <c r="J47" s="1063"/>
      <c r="K47" s="1063"/>
      <c r="L47" s="1063"/>
      <c r="M47" s="1063"/>
      <c r="N47" s="1063"/>
      <c r="O47" s="1063"/>
      <c r="P47" s="1064"/>
      <c r="Q47" s="1074"/>
      <c r="R47" s="1075"/>
      <c r="S47" s="1075"/>
      <c r="T47" s="1075"/>
      <c r="U47" s="1075"/>
      <c r="V47" s="1075"/>
      <c r="W47" s="1075"/>
      <c r="X47" s="1075"/>
      <c r="Y47" s="1075"/>
      <c r="Z47" s="1075"/>
      <c r="AA47" s="1075"/>
      <c r="AB47" s="1075"/>
      <c r="AC47" s="1075"/>
      <c r="AD47" s="1075"/>
      <c r="AE47" s="1076"/>
      <c r="AF47" s="1068"/>
      <c r="AG47" s="1069"/>
      <c r="AH47" s="1069"/>
      <c r="AI47" s="1069"/>
      <c r="AJ47" s="1070"/>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57"/>
      <c r="BF47" s="1057"/>
      <c r="BG47" s="1057"/>
      <c r="BH47" s="1057"/>
      <c r="BI47" s="1058"/>
      <c r="BJ47" s="203"/>
      <c r="BK47" s="203"/>
      <c r="BL47" s="203"/>
      <c r="BM47" s="203"/>
      <c r="BN47" s="203"/>
      <c r="BO47" s="216"/>
      <c r="BP47" s="216"/>
      <c r="BQ47" s="213">
        <v>41</v>
      </c>
      <c r="BR47" s="214"/>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197"/>
    </row>
    <row r="48" spans="1:131" s="198" customFormat="1" ht="26.25" hidden="1" customHeight="1" x14ac:dyDescent="0.15">
      <c r="A48" s="212">
        <v>21</v>
      </c>
      <c r="B48" s="1062"/>
      <c r="C48" s="1063"/>
      <c r="D48" s="1063"/>
      <c r="E48" s="1063"/>
      <c r="F48" s="1063"/>
      <c r="G48" s="1063"/>
      <c r="H48" s="1063"/>
      <c r="I48" s="1063"/>
      <c r="J48" s="1063"/>
      <c r="K48" s="1063"/>
      <c r="L48" s="1063"/>
      <c r="M48" s="1063"/>
      <c r="N48" s="1063"/>
      <c r="O48" s="1063"/>
      <c r="P48" s="1064"/>
      <c r="Q48" s="1074"/>
      <c r="R48" s="1075"/>
      <c r="S48" s="1075"/>
      <c r="T48" s="1075"/>
      <c r="U48" s="1075"/>
      <c r="V48" s="1075"/>
      <c r="W48" s="1075"/>
      <c r="X48" s="1075"/>
      <c r="Y48" s="1075"/>
      <c r="Z48" s="1075"/>
      <c r="AA48" s="1075"/>
      <c r="AB48" s="1075"/>
      <c r="AC48" s="1075"/>
      <c r="AD48" s="1075"/>
      <c r="AE48" s="1076"/>
      <c r="AF48" s="1068"/>
      <c r="AG48" s="1069"/>
      <c r="AH48" s="1069"/>
      <c r="AI48" s="1069"/>
      <c r="AJ48" s="1070"/>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57"/>
      <c r="BF48" s="1057"/>
      <c r="BG48" s="1057"/>
      <c r="BH48" s="1057"/>
      <c r="BI48" s="1058"/>
      <c r="BJ48" s="203"/>
      <c r="BK48" s="203"/>
      <c r="BL48" s="203"/>
      <c r="BM48" s="203"/>
      <c r="BN48" s="203"/>
      <c r="BO48" s="216"/>
      <c r="BP48" s="216"/>
      <c r="BQ48" s="213">
        <v>42</v>
      </c>
      <c r="BR48" s="214"/>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197"/>
    </row>
    <row r="49" spans="1:131" s="198" customFormat="1" ht="26.25" hidden="1" customHeight="1" x14ac:dyDescent="0.15">
      <c r="A49" s="212">
        <v>22</v>
      </c>
      <c r="B49" s="1062"/>
      <c r="C49" s="1063"/>
      <c r="D49" s="1063"/>
      <c r="E49" s="1063"/>
      <c r="F49" s="1063"/>
      <c r="G49" s="1063"/>
      <c r="H49" s="1063"/>
      <c r="I49" s="1063"/>
      <c r="J49" s="1063"/>
      <c r="K49" s="1063"/>
      <c r="L49" s="1063"/>
      <c r="M49" s="1063"/>
      <c r="N49" s="1063"/>
      <c r="O49" s="1063"/>
      <c r="P49" s="1064"/>
      <c r="Q49" s="1074"/>
      <c r="R49" s="1075"/>
      <c r="S49" s="1075"/>
      <c r="T49" s="1075"/>
      <c r="U49" s="1075"/>
      <c r="V49" s="1075"/>
      <c r="W49" s="1075"/>
      <c r="X49" s="1075"/>
      <c r="Y49" s="1075"/>
      <c r="Z49" s="1075"/>
      <c r="AA49" s="1075"/>
      <c r="AB49" s="1075"/>
      <c r="AC49" s="1075"/>
      <c r="AD49" s="1075"/>
      <c r="AE49" s="1076"/>
      <c r="AF49" s="1068"/>
      <c r="AG49" s="1069"/>
      <c r="AH49" s="1069"/>
      <c r="AI49" s="1069"/>
      <c r="AJ49" s="1070"/>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57"/>
      <c r="BF49" s="1057"/>
      <c r="BG49" s="1057"/>
      <c r="BH49" s="1057"/>
      <c r="BI49" s="1058"/>
      <c r="BJ49" s="203"/>
      <c r="BK49" s="203"/>
      <c r="BL49" s="203"/>
      <c r="BM49" s="203"/>
      <c r="BN49" s="203"/>
      <c r="BO49" s="216"/>
      <c r="BP49" s="216"/>
      <c r="BQ49" s="213">
        <v>43</v>
      </c>
      <c r="BR49" s="214"/>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197"/>
    </row>
    <row r="50" spans="1:131" s="198" customFormat="1" ht="26.25" hidden="1" customHeight="1" x14ac:dyDescent="0.15">
      <c r="A50" s="212">
        <v>23</v>
      </c>
      <c r="B50" s="1062"/>
      <c r="C50" s="1063"/>
      <c r="D50" s="1063"/>
      <c r="E50" s="1063"/>
      <c r="F50" s="1063"/>
      <c r="G50" s="1063"/>
      <c r="H50" s="1063"/>
      <c r="I50" s="1063"/>
      <c r="J50" s="1063"/>
      <c r="K50" s="1063"/>
      <c r="L50" s="1063"/>
      <c r="M50" s="1063"/>
      <c r="N50" s="1063"/>
      <c r="O50" s="1063"/>
      <c r="P50" s="1064"/>
      <c r="Q50" s="1065"/>
      <c r="R50" s="1066"/>
      <c r="S50" s="1066"/>
      <c r="T50" s="1066"/>
      <c r="U50" s="1066"/>
      <c r="V50" s="1066"/>
      <c r="W50" s="1066"/>
      <c r="X50" s="1066"/>
      <c r="Y50" s="1066"/>
      <c r="Z50" s="1066"/>
      <c r="AA50" s="1066"/>
      <c r="AB50" s="1066"/>
      <c r="AC50" s="1066"/>
      <c r="AD50" s="1066"/>
      <c r="AE50" s="1067"/>
      <c r="AF50" s="1068"/>
      <c r="AG50" s="1069"/>
      <c r="AH50" s="1069"/>
      <c r="AI50" s="1069"/>
      <c r="AJ50" s="1070"/>
      <c r="AK50" s="1071"/>
      <c r="AL50" s="1066"/>
      <c r="AM50" s="1066"/>
      <c r="AN50" s="1066"/>
      <c r="AO50" s="1066"/>
      <c r="AP50" s="1066"/>
      <c r="AQ50" s="1066"/>
      <c r="AR50" s="1066"/>
      <c r="AS50" s="1066"/>
      <c r="AT50" s="1066"/>
      <c r="AU50" s="1066"/>
      <c r="AV50" s="1066"/>
      <c r="AW50" s="1066"/>
      <c r="AX50" s="1066"/>
      <c r="AY50" s="1066"/>
      <c r="AZ50" s="1072"/>
      <c r="BA50" s="1072"/>
      <c r="BB50" s="1072"/>
      <c r="BC50" s="1072"/>
      <c r="BD50" s="1072"/>
      <c r="BE50" s="1057"/>
      <c r="BF50" s="1057"/>
      <c r="BG50" s="1057"/>
      <c r="BH50" s="1057"/>
      <c r="BI50" s="1058"/>
      <c r="BJ50" s="203"/>
      <c r="BK50" s="203"/>
      <c r="BL50" s="203"/>
      <c r="BM50" s="203"/>
      <c r="BN50" s="203"/>
      <c r="BO50" s="216"/>
      <c r="BP50" s="216"/>
      <c r="BQ50" s="213">
        <v>44</v>
      </c>
      <c r="BR50" s="214"/>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197"/>
    </row>
    <row r="51" spans="1:131" s="198" customFormat="1" ht="26.25" hidden="1" customHeight="1" x14ac:dyDescent="0.15">
      <c r="A51" s="212">
        <v>24</v>
      </c>
      <c r="B51" s="1062"/>
      <c r="C51" s="1063"/>
      <c r="D51" s="1063"/>
      <c r="E51" s="1063"/>
      <c r="F51" s="1063"/>
      <c r="G51" s="1063"/>
      <c r="H51" s="1063"/>
      <c r="I51" s="1063"/>
      <c r="J51" s="1063"/>
      <c r="K51" s="1063"/>
      <c r="L51" s="1063"/>
      <c r="M51" s="1063"/>
      <c r="N51" s="1063"/>
      <c r="O51" s="1063"/>
      <c r="P51" s="1064"/>
      <c r="Q51" s="1065"/>
      <c r="R51" s="1066"/>
      <c r="S51" s="1066"/>
      <c r="T51" s="1066"/>
      <c r="U51" s="1066"/>
      <c r="V51" s="1066"/>
      <c r="W51" s="1066"/>
      <c r="X51" s="1066"/>
      <c r="Y51" s="1066"/>
      <c r="Z51" s="1066"/>
      <c r="AA51" s="1066"/>
      <c r="AB51" s="1066"/>
      <c r="AC51" s="1066"/>
      <c r="AD51" s="1066"/>
      <c r="AE51" s="1067"/>
      <c r="AF51" s="1068"/>
      <c r="AG51" s="1069"/>
      <c r="AH51" s="1069"/>
      <c r="AI51" s="1069"/>
      <c r="AJ51" s="1070"/>
      <c r="AK51" s="1071"/>
      <c r="AL51" s="1066"/>
      <c r="AM51" s="1066"/>
      <c r="AN51" s="1066"/>
      <c r="AO51" s="1066"/>
      <c r="AP51" s="1066"/>
      <c r="AQ51" s="1066"/>
      <c r="AR51" s="1066"/>
      <c r="AS51" s="1066"/>
      <c r="AT51" s="1066"/>
      <c r="AU51" s="1066"/>
      <c r="AV51" s="1066"/>
      <c r="AW51" s="1066"/>
      <c r="AX51" s="1066"/>
      <c r="AY51" s="1066"/>
      <c r="AZ51" s="1072"/>
      <c r="BA51" s="1072"/>
      <c r="BB51" s="1072"/>
      <c r="BC51" s="1072"/>
      <c r="BD51" s="1072"/>
      <c r="BE51" s="1057"/>
      <c r="BF51" s="1057"/>
      <c r="BG51" s="1057"/>
      <c r="BH51" s="1057"/>
      <c r="BI51" s="1058"/>
      <c r="BJ51" s="203"/>
      <c r="BK51" s="203"/>
      <c r="BL51" s="203"/>
      <c r="BM51" s="203"/>
      <c r="BN51" s="203"/>
      <c r="BO51" s="216"/>
      <c r="BP51" s="216"/>
      <c r="BQ51" s="213">
        <v>45</v>
      </c>
      <c r="BR51" s="214"/>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197"/>
    </row>
    <row r="52" spans="1:131" s="198" customFormat="1" ht="26.25" hidden="1" customHeight="1" x14ac:dyDescent="0.15">
      <c r="A52" s="212">
        <v>25</v>
      </c>
      <c r="B52" s="1062"/>
      <c r="C52" s="1063"/>
      <c r="D52" s="1063"/>
      <c r="E52" s="1063"/>
      <c r="F52" s="1063"/>
      <c r="G52" s="1063"/>
      <c r="H52" s="1063"/>
      <c r="I52" s="1063"/>
      <c r="J52" s="1063"/>
      <c r="K52" s="1063"/>
      <c r="L52" s="1063"/>
      <c r="M52" s="1063"/>
      <c r="N52" s="1063"/>
      <c r="O52" s="1063"/>
      <c r="P52" s="1064"/>
      <c r="Q52" s="1065"/>
      <c r="R52" s="1066"/>
      <c r="S52" s="1066"/>
      <c r="T52" s="1066"/>
      <c r="U52" s="1066"/>
      <c r="V52" s="1066"/>
      <c r="W52" s="1066"/>
      <c r="X52" s="1066"/>
      <c r="Y52" s="1066"/>
      <c r="Z52" s="1066"/>
      <c r="AA52" s="1066"/>
      <c r="AB52" s="1066"/>
      <c r="AC52" s="1066"/>
      <c r="AD52" s="1066"/>
      <c r="AE52" s="1067"/>
      <c r="AF52" s="1068"/>
      <c r="AG52" s="1069"/>
      <c r="AH52" s="1069"/>
      <c r="AI52" s="1069"/>
      <c r="AJ52" s="1070"/>
      <c r="AK52" s="1071"/>
      <c r="AL52" s="1066"/>
      <c r="AM52" s="1066"/>
      <c r="AN52" s="1066"/>
      <c r="AO52" s="1066"/>
      <c r="AP52" s="1066"/>
      <c r="AQ52" s="1066"/>
      <c r="AR52" s="1066"/>
      <c r="AS52" s="1066"/>
      <c r="AT52" s="1066"/>
      <c r="AU52" s="1066"/>
      <c r="AV52" s="1066"/>
      <c r="AW52" s="1066"/>
      <c r="AX52" s="1066"/>
      <c r="AY52" s="1066"/>
      <c r="AZ52" s="1072"/>
      <c r="BA52" s="1072"/>
      <c r="BB52" s="1072"/>
      <c r="BC52" s="1072"/>
      <c r="BD52" s="1072"/>
      <c r="BE52" s="1057"/>
      <c r="BF52" s="1057"/>
      <c r="BG52" s="1057"/>
      <c r="BH52" s="1057"/>
      <c r="BI52" s="1058"/>
      <c r="BJ52" s="203"/>
      <c r="BK52" s="203"/>
      <c r="BL52" s="203"/>
      <c r="BM52" s="203"/>
      <c r="BN52" s="203"/>
      <c r="BO52" s="216"/>
      <c r="BP52" s="216"/>
      <c r="BQ52" s="213">
        <v>46</v>
      </c>
      <c r="BR52" s="214"/>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197"/>
    </row>
    <row r="53" spans="1:131" s="198" customFormat="1" ht="26.25" hidden="1" customHeight="1" x14ac:dyDescent="0.15">
      <c r="A53" s="212">
        <v>26</v>
      </c>
      <c r="B53" s="1062"/>
      <c r="C53" s="1063"/>
      <c r="D53" s="1063"/>
      <c r="E53" s="1063"/>
      <c r="F53" s="1063"/>
      <c r="G53" s="1063"/>
      <c r="H53" s="1063"/>
      <c r="I53" s="1063"/>
      <c r="J53" s="1063"/>
      <c r="K53" s="1063"/>
      <c r="L53" s="1063"/>
      <c r="M53" s="1063"/>
      <c r="N53" s="1063"/>
      <c r="O53" s="1063"/>
      <c r="P53" s="1064"/>
      <c r="Q53" s="1065"/>
      <c r="R53" s="1066"/>
      <c r="S53" s="1066"/>
      <c r="T53" s="1066"/>
      <c r="U53" s="1066"/>
      <c r="V53" s="1066"/>
      <c r="W53" s="1066"/>
      <c r="X53" s="1066"/>
      <c r="Y53" s="1066"/>
      <c r="Z53" s="1066"/>
      <c r="AA53" s="1066"/>
      <c r="AB53" s="1066"/>
      <c r="AC53" s="1066"/>
      <c r="AD53" s="1066"/>
      <c r="AE53" s="1067"/>
      <c r="AF53" s="1068"/>
      <c r="AG53" s="1069"/>
      <c r="AH53" s="1069"/>
      <c r="AI53" s="1069"/>
      <c r="AJ53" s="1070"/>
      <c r="AK53" s="1071"/>
      <c r="AL53" s="1066"/>
      <c r="AM53" s="1066"/>
      <c r="AN53" s="1066"/>
      <c r="AO53" s="1066"/>
      <c r="AP53" s="1066"/>
      <c r="AQ53" s="1066"/>
      <c r="AR53" s="1066"/>
      <c r="AS53" s="1066"/>
      <c r="AT53" s="1066"/>
      <c r="AU53" s="1066"/>
      <c r="AV53" s="1066"/>
      <c r="AW53" s="1066"/>
      <c r="AX53" s="1066"/>
      <c r="AY53" s="1066"/>
      <c r="AZ53" s="1072"/>
      <c r="BA53" s="1072"/>
      <c r="BB53" s="1072"/>
      <c r="BC53" s="1072"/>
      <c r="BD53" s="1072"/>
      <c r="BE53" s="1057"/>
      <c r="BF53" s="1057"/>
      <c r="BG53" s="1057"/>
      <c r="BH53" s="1057"/>
      <c r="BI53" s="1058"/>
      <c r="BJ53" s="203"/>
      <c r="BK53" s="203"/>
      <c r="BL53" s="203"/>
      <c r="BM53" s="203"/>
      <c r="BN53" s="203"/>
      <c r="BO53" s="216"/>
      <c r="BP53" s="216"/>
      <c r="BQ53" s="213">
        <v>47</v>
      </c>
      <c r="BR53" s="214"/>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197"/>
    </row>
    <row r="54" spans="1:131" s="198" customFormat="1" ht="26.25" hidden="1" customHeight="1" x14ac:dyDescent="0.15">
      <c r="A54" s="212">
        <v>27</v>
      </c>
      <c r="B54" s="1062"/>
      <c r="C54" s="1063"/>
      <c r="D54" s="1063"/>
      <c r="E54" s="1063"/>
      <c r="F54" s="1063"/>
      <c r="G54" s="1063"/>
      <c r="H54" s="1063"/>
      <c r="I54" s="1063"/>
      <c r="J54" s="1063"/>
      <c r="K54" s="1063"/>
      <c r="L54" s="1063"/>
      <c r="M54" s="1063"/>
      <c r="N54" s="1063"/>
      <c r="O54" s="1063"/>
      <c r="P54" s="1064"/>
      <c r="Q54" s="1065"/>
      <c r="R54" s="1066"/>
      <c r="S54" s="1066"/>
      <c r="T54" s="1066"/>
      <c r="U54" s="1066"/>
      <c r="V54" s="1066"/>
      <c r="W54" s="1066"/>
      <c r="X54" s="1066"/>
      <c r="Y54" s="1066"/>
      <c r="Z54" s="1066"/>
      <c r="AA54" s="1066"/>
      <c r="AB54" s="1066"/>
      <c r="AC54" s="1066"/>
      <c r="AD54" s="1066"/>
      <c r="AE54" s="1067"/>
      <c r="AF54" s="1068"/>
      <c r="AG54" s="1069"/>
      <c r="AH54" s="1069"/>
      <c r="AI54" s="1069"/>
      <c r="AJ54" s="1070"/>
      <c r="AK54" s="1071"/>
      <c r="AL54" s="1066"/>
      <c r="AM54" s="1066"/>
      <c r="AN54" s="1066"/>
      <c r="AO54" s="1066"/>
      <c r="AP54" s="1066"/>
      <c r="AQ54" s="1066"/>
      <c r="AR54" s="1066"/>
      <c r="AS54" s="1066"/>
      <c r="AT54" s="1066"/>
      <c r="AU54" s="1066"/>
      <c r="AV54" s="1066"/>
      <c r="AW54" s="1066"/>
      <c r="AX54" s="1066"/>
      <c r="AY54" s="1066"/>
      <c r="AZ54" s="1072"/>
      <c r="BA54" s="1072"/>
      <c r="BB54" s="1072"/>
      <c r="BC54" s="1072"/>
      <c r="BD54" s="1072"/>
      <c r="BE54" s="1057"/>
      <c r="BF54" s="1057"/>
      <c r="BG54" s="1057"/>
      <c r="BH54" s="1057"/>
      <c r="BI54" s="1058"/>
      <c r="BJ54" s="203"/>
      <c r="BK54" s="203"/>
      <c r="BL54" s="203"/>
      <c r="BM54" s="203"/>
      <c r="BN54" s="203"/>
      <c r="BO54" s="216"/>
      <c r="BP54" s="216"/>
      <c r="BQ54" s="213">
        <v>48</v>
      </c>
      <c r="BR54" s="214"/>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197"/>
    </row>
    <row r="55" spans="1:131" s="198" customFormat="1" ht="26.25" hidden="1" customHeight="1" x14ac:dyDescent="0.15">
      <c r="A55" s="212">
        <v>28</v>
      </c>
      <c r="B55" s="1062"/>
      <c r="C55" s="1063"/>
      <c r="D55" s="1063"/>
      <c r="E55" s="1063"/>
      <c r="F55" s="1063"/>
      <c r="G55" s="1063"/>
      <c r="H55" s="1063"/>
      <c r="I55" s="1063"/>
      <c r="J55" s="1063"/>
      <c r="K55" s="1063"/>
      <c r="L55" s="1063"/>
      <c r="M55" s="1063"/>
      <c r="N55" s="1063"/>
      <c r="O55" s="1063"/>
      <c r="P55" s="1064"/>
      <c r="Q55" s="1065"/>
      <c r="R55" s="1066"/>
      <c r="S55" s="1066"/>
      <c r="T55" s="1066"/>
      <c r="U55" s="1066"/>
      <c r="V55" s="1066"/>
      <c r="W55" s="1066"/>
      <c r="X55" s="1066"/>
      <c r="Y55" s="1066"/>
      <c r="Z55" s="1066"/>
      <c r="AA55" s="1066"/>
      <c r="AB55" s="1066"/>
      <c r="AC55" s="1066"/>
      <c r="AD55" s="1066"/>
      <c r="AE55" s="1067"/>
      <c r="AF55" s="1068"/>
      <c r="AG55" s="1069"/>
      <c r="AH55" s="1069"/>
      <c r="AI55" s="1069"/>
      <c r="AJ55" s="1070"/>
      <c r="AK55" s="1071"/>
      <c r="AL55" s="1066"/>
      <c r="AM55" s="1066"/>
      <c r="AN55" s="1066"/>
      <c r="AO55" s="1066"/>
      <c r="AP55" s="1066"/>
      <c r="AQ55" s="1066"/>
      <c r="AR55" s="1066"/>
      <c r="AS55" s="1066"/>
      <c r="AT55" s="1066"/>
      <c r="AU55" s="1066"/>
      <c r="AV55" s="1066"/>
      <c r="AW55" s="1066"/>
      <c r="AX55" s="1066"/>
      <c r="AY55" s="1066"/>
      <c r="AZ55" s="1072"/>
      <c r="BA55" s="1072"/>
      <c r="BB55" s="1072"/>
      <c r="BC55" s="1072"/>
      <c r="BD55" s="1072"/>
      <c r="BE55" s="1057"/>
      <c r="BF55" s="1057"/>
      <c r="BG55" s="1057"/>
      <c r="BH55" s="1057"/>
      <c r="BI55" s="1058"/>
      <c r="BJ55" s="203"/>
      <c r="BK55" s="203"/>
      <c r="BL55" s="203"/>
      <c r="BM55" s="203"/>
      <c r="BN55" s="203"/>
      <c r="BO55" s="216"/>
      <c r="BP55" s="216"/>
      <c r="BQ55" s="213">
        <v>49</v>
      </c>
      <c r="BR55" s="214"/>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197"/>
    </row>
    <row r="56" spans="1:131" s="198" customFormat="1" ht="26.25" hidden="1" customHeight="1" x14ac:dyDescent="0.15">
      <c r="A56" s="212">
        <v>29</v>
      </c>
      <c r="B56" s="1062"/>
      <c r="C56" s="1063"/>
      <c r="D56" s="1063"/>
      <c r="E56" s="1063"/>
      <c r="F56" s="1063"/>
      <c r="G56" s="1063"/>
      <c r="H56" s="1063"/>
      <c r="I56" s="1063"/>
      <c r="J56" s="1063"/>
      <c r="K56" s="1063"/>
      <c r="L56" s="1063"/>
      <c r="M56" s="1063"/>
      <c r="N56" s="1063"/>
      <c r="O56" s="1063"/>
      <c r="P56" s="1064"/>
      <c r="Q56" s="1065"/>
      <c r="R56" s="1066"/>
      <c r="S56" s="1066"/>
      <c r="T56" s="1066"/>
      <c r="U56" s="1066"/>
      <c r="V56" s="1066"/>
      <c r="W56" s="1066"/>
      <c r="X56" s="1066"/>
      <c r="Y56" s="1066"/>
      <c r="Z56" s="1066"/>
      <c r="AA56" s="1066"/>
      <c r="AB56" s="1066"/>
      <c r="AC56" s="1066"/>
      <c r="AD56" s="1066"/>
      <c r="AE56" s="1067"/>
      <c r="AF56" s="1068"/>
      <c r="AG56" s="1069"/>
      <c r="AH56" s="1069"/>
      <c r="AI56" s="1069"/>
      <c r="AJ56" s="1070"/>
      <c r="AK56" s="1071"/>
      <c r="AL56" s="1066"/>
      <c r="AM56" s="1066"/>
      <c r="AN56" s="1066"/>
      <c r="AO56" s="1066"/>
      <c r="AP56" s="1066"/>
      <c r="AQ56" s="1066"/>
      <c r="AR56" s="1066"/>
      <c r="AS56" s="1066"/>
      <c r="AT56" s="1066"/>
      <c r="AU56" s="1066"/>
      <c r="AV56" s="1066"/>
      <c r="AW56" s="1066"/>
      <c r="AX56" s="1066"/>
      <c r="AY56" s="1066"/>
      <c r="AZ56" s="1072"/>
      <c r="BA56" s="1072"/>
      <c r="BB56" s="1072"/>
      <c r="BC56" s="1072"/>
      <c r="BD56" s="1072"/>
      <c r="BE56" s="1057"/>
      <c r="BF56" s="1057"/>
      <c r="BG56" s="1057"/>
      <c r="BH56" s="1057"/>
      <c r="BI56" s="1058"/>
      <c r="BJ56" s="203"/>
      <c r="BK56" s="203"/>
      <c r="BL56" s="203"/>
      <c r="BM56" s="203"/>
      <c r="BN56" s="203"/>
      <c r="BO56" s="216"/>
      <c r="BP56" s="216"/>
      <c r="BQ56" s="213">
        <v>50</v>
      </c>
      <c r="BR56" s="214"/>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197"/>
    </row>
    <row r="57" spans="1:131" s="198" customFormat="1" ht="26.25" hidden="1" customHeight="1" x14ac:dyDescent="0.15">
      <c r="A57" s="212">
        <v>30</v>
      </c>
      <c r="B57" s="1062"/>
      <c r="C57" s="1063"/>
      <c r="D57" s="1063"/>
      <c r="E57" s="1063"/>
      <c r="F57" s="1063"/>
      <c r="G57" s="1063"/>
      <c r="H57" s="1063"/>
      <c r="I57" s="1063"/>
      <c r="J57" s="1063"/>
      <c r="K57" s="1063"/>
      <c r="L57" s="1063"/>
      <c r="M57" s="1063"/>
      <c r="N57" s="1063"/>
      <c r="O57" s="1063"/>
      <c r="P57" s="1064"/>
      <c r="Q57" s="1065"/>
      <c r="R57" s="1066"/>
      <c r="S57" s="1066"/>
      <c r="T57" s="1066"/>
      <c r="U57" s="1066"/>
      <c r="V57" s="1066"/>
      <c r="W57" s="1066"/>
      <c r="X57" s="1066"/>
      <c r="Y57" s="1066"/>
      <c r="Z57" s="1066"/>
      <c r="AA57" s="1066"/>
      <c r="AB57" s="1066"/>
      <c r="AC57" s="1066"/>
      <c r="AD57" s="1066"/>
      <c r="AE57" s="1067"/>
      <c r="AF57" s="1068"/>
      <c r="AG57" s="1069"/>
      <c r="AH57" s="1069"/>
      <c r="AI57" s="1069"/>
      <c r="AJ57" s="1070"/>
      <c r="AK57" s="1071"/>
      <c r="AL57" s="1066"/>
      <c r="AM57" s="1066"/>
      <c r="AN57" s="1066"/>
      <c r="AO57" s="1066"/>
      <c r="AP57" s="1066"/>
      <c r="AQ57" s="1066"/>
      <c r="AR57" s="1066"/>
      <c r="AS57" s="1066"/>
      <c r="AT57" s="1066"/>
      <c r="AU57" s="1066"/>
      <c r="AV57" s="1066"/>
      <c r="AW57" s="1066"/>
      <c r="AX57" s="1066"/>
      <c r="AY57" s="1066"/>
      <c r="AZ57" s="1072"/>
      <c r="BA57" s="1072"/>
      <c r="BB57" s="1072"/>
      <c r="BC57" s="1072"/>
      <c r="BD57" s="1072"/>
      <c r="BE57" s="1057"/>
      <c r="BF57" s="1057"/>
      <c r="BG57" s="1057"/>
      <c r="BH57" s="1057"/>
      <c r="BI57" s="1058"/>
      <c r="BJ57" s="203"/>
      <c r="BK57" s="203"/>
      <c r="BL57" s="203"/>
      <c r="BM57" s="203"/>
      <c r="BN57" s="203"/>
      <c r="BO57" s="216"/>
      <c r="BP57" s="216"/>
      <c r="BQ57" s="213">
        <v>51</v>
      </c>
      <c r="BR57" s="214"/>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197"/>
    </row>
    <row r="58" spans="1:131" s="198" customFormat="1" ht="26.25" hidden="1" customHeight="1" x14ac:dyDescent="0.15">
      <c r="A58" s="212">
        <v>31</v>
      </c>
      <c r="B58" s="1062"/>
      <c r="C58" s="1063"/>
      <c r="D58" s="1063"/>
      <c r="E58" s="1063"/>
      <c r="F58" s="1063"/>
      <c r="G58" s="1063"/>
      <c r="H58" s="1063"/>
      <c r="I58" s="1063"/>
      <c r="J58" s="1063"/>
      <c r="K58" s="1063"/>
      <c r="L58" s="1063"/>
      <c r="M58" s="1063"/>
      <c r="N58" s="1063"/>
      <c r="O58" s="1063"/>
      <c r="P58" s="1064"/>
      <c r="Q58" s="1065"/>
      <c r="R58" s="1066"/>
      <c r="S58" s="1066"/>
      <c r="T58" s="1066"/>
      <c r="U58" s="1066"/>
      <c r="V58" s="1066"/>
      <c r="W58" s="1066"/>
      <c r="X58" s="1066"/>
      <c r="Y58" s="1066"/>
      <c r="Z58" s="1066"/>
      <c r="AA58" s="1066"/>
      <c r="AB58" s="1066"/>
      <c r="AC58" s="1066"/>
      <c r="AD58" s="1066"/>
      <c r="AE58" s="1067"/>
      <c r="AF58" s="1068"/>
      <c r="AG58" s="1069"/>
      <c r="AH58" s="1069"/>
      <c r="AI58" s="1069"/>
      <c r="AJ58" s="1070"/>
      <c r="AK58" s="1071"/>
      <c r="AL58" s="1066"/>
      <c r="AM58" s="1066"/>
      <c r="AN58" s="1066"/>
      <c r="AO58" s="1066"/>
      <c r="AP58" s="1066"/>
      <c r="AQ58" s="1066"/>
      <c r="AR58" s="1066"/>
      <c r="AS58" s="1066"/>
      <c r="AT58" s="1066"/>
      <c r="AU58" s="1066"/>
      <c r="AV58" s="1066"/>
      <c r="AW58" s="1066"/>
      <c r="AX58" s="1066"/>
      <c r="AY58" s="1066"/>
      <c r="AZ58" s="1072"/>
      <c r="BA58" s="1072"/>
      <c r="BB58" s="1072"/>
      <c r="BC58" s="1072"/>
      <c r="BD58" s="1072"/>
      <c r="BE58" s="1057"/>
      <c r="BF58" s="1057"/>
      <c r="BG58" s="1057"/>
      <c r="BH58" s="1057"/>
      <c r="BI58" s="1058"/>
      <c r="BJ58" s="203"/>
      <c r="BK58" s="203"/>
      <c r="BL58" s="203"/>
      <c r="BM58" s="203"/>
      <c r="BN58" s="203"/>
      <c r="BO58" s="216"/>
      <c r="BP58" s="216"/>
      <c r="BQ58" s="213">
        <v>52</v>
      </c>
      <c r="BR58" s="214"/>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197"/>
    </row>
    <row r="59" spans="1:131" s="198" customFormat="1" ht="26.25" hidden="1" customHeight="1" x14ac:dyDescent="0.15">
      <c r="A59" s="212">
        <v>32</v>
      </c>
      <c r="B59" s="1062"/>
      <c r="C59" s="1063"/>
      <c r="D59" s="1063"/>
      <c r="E59" s="1063"/>
      <c r="F59" s="1063"/>
      <c r="G59" s="1063"/>
      <c r="H59" s="1063"/>
      <c r="I59" s="1063"/>
      <c r="J59" s="1063"/>
      <c r="K59" s="1063"/>
      <c r="L59" s="1063"/>
      <c r="M59" s="1063"/>
      <c r="N59" s="1063"/>
      <c r="O59" s="1063"/>
      <c r="P59" s="1064"/>
      <c r="Q59" s="1065"/>
      <c r="R59" s="1066"/>
      <c r="S59" s="1066"/>
      <c r="T59" s="1066"/>
      <c r="U59" s="1066"/>
      <c r="V59" s="1066"/>
      <c r="W59" s="1066"/>
      <c r="X59" s="1066"/>
      <c r="Y59" s="1066"/>
      <c r="Z59" s="1066"/>
      <c r="AA59" s="1066"/>
      <c r="AB59" s="1066"/>
      <c r="AC59" s="1066"/>
      <c r="AD59" s="1066"/>
      <c r="AE59" s="1067"/>
      <c r="AF59" s="1068"/>
      <c r="AG59" s="1069"/>
      <c r="AH59" s="1069"/>
      <c r="AI59" s="1069"/>
      <c r="AJ59" s="1070"/>
      <c r="AK59" s="1071"/>
      <c r="AL59" s="1066"/>
      <c r="AM59" s="1066"/>
      <c r="AN59" s="1066"/>
      <c r="AO59" s="1066"/>
      <c r="AP59" s="1066"/>
      <c r="AQ59" s="1066"/>
      <c r="AR59" s="1066"/>
      <c r="AS59" s="1066"/>
      <c r="AT59" s="1066"/>
      <c r="AU59" s="1066"/>
      <c r="AV59" s="1066"/>
      <c r="AW59" s="1066"/>
      <c r="AX59" s="1066"/>
      <c r="AY59" s="1066"/>
      <c r="AZ59" s="1072"/>
      <c r="BA59" s="1072"/>
      <c r="BB59" s="1072"/>
      <c r="BC59" s="1072"/>
      <c r="BD59" s="1072"/>
      <c r="BE59" s="1057"/>
      <c r="BF59" s="1057"/>
      <c r="BG59" s="1057"/>
      <c r="BH59" s="1057"/>
      <c r="BI59" s="1058"/>
      <c r="BJ59" s="203"/>
      <c r="BK59" s="203"/>
      <c r="BL59" s="203"/>
      <c r="BM59" s="203"/>
      <c r="BN59" s="203"/>
      <c r="BO59" s="216"/>
      <c r="BP59" s="216"/>
      <c r="BQ59" s="213">
        <v>53</v>
      </c>
      <c r="BR59" s="214"/>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197"/>
    </row>
    <row r="60" spans="1:131" s="198" customFormat="1" ht="26.25" hidden="1" customHeight="1" x14ac:dyDescent="0.15">
      <c r="A60" s="212">
        <v>33</v>
      </c>
      <c r="B60" s="1062"/>
      <c r="C60" s="1063"/>
      <c r="D60" s="1063"/>
      <c r="E60" s="1063"/>
      <c r="F60" s="1063"/>
      <c r="G60" s="1063"/>
      <c r="H60" s="1063"/>
      <c r="I60" s="1063"/>
      <c r="J60" s="1063"/>
      <c r="K60" s="1063"/>
      <c r="L60" s="1063"/>
      <c r="M60" s="1063"/>
      <c r="N60" s="1063"/>
      <c r="O60" s="1063"/>
      <c r="P60" s="1064"/>
      <c r="Q60" s="1065"/>
      <c r="R60" s="1066"/>
      <c r="S60" s="1066"/>
      <c r="T60" s="1066"/>
      <c r="U60" s="1066"/>
      <c r="V60" s="1066"/>
      <c r="W60" s="1066"/>
      <c r="X60" s="1066"/>
      <c r="Y60" s="1066"/>
      <c r="Z60" s="1066"/>
      <c r="AA60" s="1066"/>
      <c r="AB60" s="1066"/>
      <c r="AC60" s="1066"/>
      <c r="AD60" s="1066"/>
      <c r="AE60" s="1067"/>
      <c r="AF60" s="1068"/>
      <c r="AG60" s="1069"/>
      <c r="AH60" s="1069"/>
      <c r="AI60" s="1069"/>
      <c r="AJ60" s="1070"/>
      <c r="AK60" s="1071"/>
      <c r="AL60" s="1066"/>
      <c r="AM60" s="1066"/>
      <c r="AN60" s="1066"/>
      <c r="AO60" s="1066"/>
      <c r="AP60" s="1066"/>
      <c r="AQ60" s="1066"/>
      <c r="AR60" s="1066"/>
      <c r="AS60" s="1066"/>
      <c r="AT60" s="1066"/>
      <c r="AU60" s="1066"/>
      <c r="AV60" s="1066"/>
      <c r="AW60" s="1066"/>
      <c r="AX60" s="1066"/>
      <c r="AY60" s="1066"/>
      <c r="AZ60" s="1072"/>
      <c r="BA60" s="1072"/>
      <c r="BB60" s="1072"/>
      <c r="BC60" s="1072"/>
      <c r="BD60" s="1072"/>
      <c r="BE60" s="1057"/>
      <c r="BF60" s="1057"/>
      <c r="BG60" s="1057"/>
      <c r="BH60" s="1057"/>
      <c r="BI60" s="1058"/>
      <c r="BJ60" s="203"/>
      <c r="BK60" s="203"/>
      <c r="BL60" s="203"/>
      <c r="BM60" s="203"/>
      <c r="BN60" s="203"/>
      <c r="BO60" s="216"/>
      <c r="BP60" s="216"/>
      <c r="BQ60" s="213">
        <v>54</v>
      </c>
      <c r="BR60" s="214"/>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197"/>
    </row>
    <row r="61" spans="1:131" s="198" customFormat="1" ht="26.25" hidden="1" customHeight="1" thickBot="1" x14ac:dyDescent="0.2">
      <c r="A61" s="212">
        <v>34</v>
      </c>
      <c r="B61" s="1062"/>
      <c r="C61" s="1063"/>
      <c r="D61" s="1063"/>
      <c r="E61" s="1063"/>
      <c r="F61" s="1063"/>
      <c r="G61" s="1063"/>
      <c r="H61" s="1063"/>
      <c r="I61" s="1063"/>
      <c r="J61" s="1063"/>
      <c r="K61" s="1063"/>
      <c r="L61" s="1063"/>
      <c r="M61" s="1063"/>
      <c r="N61" s="1063"/>
      <c r="O61" s="1063"/>
      <c r="P61" s="1064"/>
      <c r="Q61" s="1065"/>
      <c r="R61" s="1066"/>
      <c r="S61" s="1066"/>
      <c r="T61" s="1066"/>
      <c r="U61" s="1066"/>
      <c r="V61" s="1066"/>
      <c r="W61" s="1066"/>
      <c r="X61" s="1066"/>
      <c r="Y61" s="1066"/>
      <c r="Z61" s="1066"/>
      <c r="AA61" s="1066"/>
      <c r="AB61" s="1066"/>
      <c r="AC61" s="1066"/>
      <c r="AD61" s="1066"/>
      <c r="AE61" s="1067"/>
      <c r="AF61" s="1068"/>
      <c r="AG61" s="1069"/>
      <c r="AH61" s="1069"/>
      <c r="AI61" s="1069"/>
      <c r="AJ61" s="1070"/>
      <c r="AK61" s="1071"/>
      <c r="AL61" s="1066"/>
      <c r="AM61" s="1066"/>
      <c r="AN61" s="1066"/>
      <c r="AO61" s="1066"/>
      <c r="AP61" s="1066"/>
      <c r="AQ61" s="1066"/>
      <c r="AR61" s="1066"/>
      <c r="AS61" s="1066"/>
      <c r="AT61" s="1066"/>
      <c r="AU61" s="1066"/>
      <c r="AV61" s="1066"/>
      <c r="AW61" s="1066"/>
      <c r="AX61" s="1066"/>
      <c r="AY61" s="1066"/>
      <c r="AZ61" s="1072"/>
      <c r="BA61" s="1072"/>
      <c r="BB61" s="1072"/>
      <c r="BC61" s="1072"/>
      <c r="BD61" s="1072"/>
      <c r="BE61" s="1057"/>
      <c r="BF61" s="1057"/>
      <c r="BG61" s="1057"/>
      <c r="BH61" s="1057"/>
      <c r="BI61" s="1058"/>
      <c r="BJ61" s="203"/>
      <c r="BK61" s="203"/>
      <c r="BL61" s="203"/>
      <c r="BM61" s="203"/>
      <c r="BN61" s="203"/>
      <c r="BO61" s="216"/>
      <c r="BP61" s="216"/>
      <c r="BQ61" s="213">
        <v>55</v>
      </c>
      <c r="BR61" s="214"/>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197"/>
    </row>
    <row r="62" spans="1:131" s="198" customFormat="1" ht="26.25" customHeight="1" x14ac:dyDescent="0.15">
      <c r="A62" s="212">
        <v>35</v>
      </c>
      <c r="B62" s="1062"/>
      <c r="C62" s="1063"/>
      <c r="D62" s="1063"/>
      <c r="E62" s="1063"/>
      <c r="F62" s="1063"/>
      <c r="G62" s="1063"/>
      <c r="H62" s="1063"/>
      <c r="I62" s="1063"/>
      <c r="J62" s="1063"/>
      <c r="K62" s="1063"/>
      <c r="L62" s="1063"/>
      <c r="M62" s="1063"/>
      <c r="N62" s="1063"/>
      <c r="O62" s="1063"/>
      <c r="P62" s="1064"/>
      <c r="Q62" s="1065"/>
      <c r="R62" s="1066"/>
      <c r="S62" s="1066"/>
      <c r="T62" s="1066"/>
      <c r="U62" s="1066"/>
      <c r="V62" s="1066"/>
      <c r="W62" s="1066"/>
      <c r="X62" s="1066"/>
      <c r="Y62" s="1066"/>
      <c r="Z62" s="1066"/>
      <c r="AA62" s="1066"/>
      <c r="AB62" s="1066"/>
      <c r="AC62" s="1066"/>
      <c r="AD62" s="1066"/>
      <c r="AE62" s="1067"/>
      <c r="AF62" s="1068"/>
      <c r="AG62" s="1069"/>
      <c r="AH62" s="1069"/>
      <c r="AI62" s="1069"/>
      <c r="AJ62" s="1070"/>
      <c r="AK62" s="1071"/>
      <c r="AL62" s="1066"/>
      <c r="AM62" s="1066"/>
      <c r="AN62" s="1066"/>
      <c r="AO62" s="1066"/>
      <c r="AP62" s="1066"/>
      <c r="AQ62" s="1066"/>
      <c r="AR62" s="1066"/>
      <c r="AS62" s="1066"/>
      <c r="AT62" s="1066"/>
      <c r="AU62" s="1066"/>
      <c r="AV62" s="1066"/>
      <c r="AW62" s="1066"/>
      <c r="AX62" s="1066"/>
      <c r="AY62" s="1066"/>
      <c r="AZ62" s="1072"/>
      <c r="BA62" s="1072"/>
      <c r="BB62" s="1072"/>
      <c r="BC62" s="1072"/>
      <c r="BD62" s="1072"/>
      <c r="BE62" s="1057"/>
      <c r="BF62" s="1057"/>
      <c r="BG62" s="1057"/>
      <c r="BH62" s="1057"/>
      <c r="BI62" s="1058"/>
      <c r="BJ62" s="1059" t="s">
        <v>389</v>
      </c>
      <c r="BK62" s="1060"/>
      <c r="BL62" s="1060"/>
      <c r="BM62" s="1060"/>
      <c r="BN62" s="1061"/>
      <c r="BO62" s="216"/>
      <c r="BP62" s="216"/>
      <c r="BQ62" s="213">
        <v>56</v>
      </c>
      <c r="BR62" s="214"/>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197"/>
    </row>
    <row r="63" spans="1:131" s="198" customFormat="1" ht="26.25" customHeight="1" thickBot="1" x14ac:dyDescent="0.2">
      <c r="A63" s="215" t="s">
        <v>367</v>
      </c>
      <c r="B63" s="975" t="s">
        <v>390</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3"/>
      <c r="AF63" s="1054">
        <v>1291</v>
      </c>
      <c r="AG63" s="990"/>
      <c r="AH63" s="990"/>
      <c r="AI63" s="990"/>
      <c r="AJ63" s="1055"/>
      <c r="AK63" s="1056"/>
      <c r="AL63" s="994"/>
      <c r="AM63" s="994"/>
      <c r="AN63" s="994"/>
      <c r="AO63" s="994"/>
      <c r="AP63" s="990">
        <v>20034</v>
      </c>
      <c r="AQ63" s="990"/>
      <c r="AR63" s="990"/>
      <c r="AS63" s="990"/>
      <c r="AT63" s="990"/>
      <c r="AU63" s="990">
        <v>11483</v>
      </c>
      <c r="AV63" s="990"/>
      <c r="AW63" s="990"/>
      <c r="AX63" s="990"/>
      <c r="AY63" s="990"/>
      <c r="AZ63" s="1050"/>
      <c r="BA63" s="1050"/>
      <c r="BB63" s="1050"/>
      <c r="BC63" s="1050"/>
      <c r="BD63" s="1050"/>
      <c r="BE63" s="991"/>
      <c r="BF63" s="991"/>
      <c r="BG63" s="991"/>
      <c r="BH63" s="991"/>
      <c r="BI63" s="992"/>
      <c r="BJ63" s="1051" t="s">
        <v>111</v>
      </c>
      <c r="BK63" s="982"/>
      <c r="BL63" s="982"/>
      <c r="BM63" s="982"/>
      <c r="BN63" s="1052"/>
      <c r="BO63" s="216"/>
      <c r="BP63" s="216"/>
      <c r="BQ63" s="213">
        <v>57</v>
      </c>
      <c r="BR63" s="214"/>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197"/>
    </row>
    <row r="65" spans="1:131" s="198" customFormat="1" ht="26.25" customHeight="1" thickBot="1" x14ac:dyDescent="0.2">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197"/>
    </row>
    <row r="66" spans="1:131" s="198" customFormat="1" ht="26.25" customHeight="1" x14ac:dyDescent="0.15">
      <c r="A66" s="1026" t="s">
        <v>392</v>
      </c>
      <c r="B66" s="1027"/>
      <c r="C66" s="1027"/>
      <c r="D66" s="1027"/>
      <c r="E66" s="1027"/>
      <c r="F66" s="1027"/>
      <c r="G66" s="1027"/>
      <c r="H66" s="1027"/>
      <c r="I66" s="1027"/>
      <c r="J66" s="1027"/>
      <c r="K66" s="1027"/>
      <c r="L66" s="1027"/>
      <c r="M66" s="1027"/>
      <c r="N66" s="1027"/>
      <c r="O66" s="1027"/>
      <c r="P66" s="1028"/>
      <c r="Q66" s="1032" t="s">
        <v>371</v>
      </c>
      <c r="R66" s="1033"/>
      <c r="S66" s="1033"/>
      <c r="T66" s="1033"/>
      <c r="U66" s="1034"/>
      <c r="V66" s="1032" t="s">
        <v>372</v>
      </c>
      <c r="W66" s="1033"/>
      <c r="X66" s="1033"/>
      <c r="Y66" s="1033"/>
      <c r="Z66" s="1034"/>
      <c r="AA66" s="1032" t="s">
        <v>373</v>
      </c>
      <c r="AB66" s="1033"/>
      <c r="AC66" s="1033"/>
      <c r="AD66" s="1033"/>
      <c r="AE66" s="1034"/>
      <c r="AF66" s="1038" t="s">
        <v>374</v>
      </c>
      <c r="AG66" s="1039"/>
      <c r="AH66" s="1039"/>
      <c r="AI66" s="1039"/>
      <c r="AJ66" s="1040"/>
      <c r="AK66" s="1032" t="s">
        <v>375</v>
      </c>
      <c r="AL66" s="1027"/>
      <c r="AM66" s="1027"/>
      <c r="AN66" s="1027"/>
      <c r="AO66" s="1028"/>
      <c r="AP66" s="1032" t="s">
        <v>376</v>
      </c>
      <c r="AQ66" s="1033"/>
      <c r="AR66" s="1033"/>
      <c r="AS66" s="1033"/>
      <c r="AT66" s="1034"/>
      <c r="AU66" s="1032" t="s">
        <v>393</v>
      </c>
      <c r="AV66" s="1033"/>
      <c r="AW66" s="1033"/>
      <c r="AX66" s="1033"/>
      <c r="AY66" s="1034"/>
      <c r="AZ66" s="1032" t="s">
        <v>355</v>
      </c>
      <c r="BA66" s="1033"/>
      <c r="BB66" s="1033"/>
      <c r="BC66" s="1033"/>
      <c r="BD66" s="1048"/>
      <c r="BE66" s="216"/>
      <c r="BF66" s="216"/>
      <c r="BG66" s="216"/>
      <c r="BH66" s="216"/>
      <c r="BI66" s="216"/>
      <c r="BJ66" s="216"/>
      <c r="BK66" s="216"/>
      <c r="BL66" s="216"/>
      <c r="BM66" s="216"/>
      <c r="BN66" s="216"/>
      <c r="BO66" s="216"/>
      <c r="BP66" s="216"/>
      <c r="BQ66" s="213">
        <v>60</v>
      </c>
      <c r="BR66" s="218"/>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197"/>
    </row>
    <row r="67" spans="1:131" s="198" customFormat="1" ht="26.25" customHeight="1" thickBot="1" x14ac:dyDescent="0.2">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16"/>
      <c r="BF67" s="216"/>
      <c r="BG67" s="216"/>
      <c r="BH67" s="216"/>
      <c r="BI67" s="216"/>
      <c r="BJ67" s="216"/>
      <c r="BK67" s="216"/>
      <c r="BL67" s="216"/>
      <c r="BM67" s="216"/>
      <c r="BN67" s="216"/>
      <c r="BO67" s="216"/>
      <c r="BP67" s="216"/>
      <c r="BQ67" s="213">
        <v>61</v>
      </c>
      <c r="BR67" s="218"/>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197"/>
    </row>
    <row r="68" spans="1:131" s="198" customFormat="1" ht="26.25" customHeight="1" thickTop="1" x14ac:dyDescent="0.15">
      <c r="A68" s="209">
        <v>1</v>
      </c>
      <c r="B68" s="1016" t="s">
        <v>537</v>
      </c>
      <c r="C68" s="1017"/>
      <c r="D68" s="1017"/>
      <c r="E68" s="1017"/>
      <c r="F68" s="1017"/>
      <c r="G68" s="1017"/>
      <c r="H68" s="1017"/>
      <c r="I68" s="1017"/>
      <c r="J68" s="1017"/>
      <c r="K68" s="1017"/>
      <c r="L68" s="1017"/>
      <c r="M68" s="1017"/>
      <c r="N68" s="1017"/>
      <c r="O68" s="1017"/>
      <c r="P68" s="1018"/>
      <c r="Q68" s="1019">
        <v>918</v>
      </c>
      <c r="R68" s="1013"/>
      <c r="S68" s="1013"/>
      <c r="T68" s="1013"/>
      <c r="U68" s="1013"/>
      <c r="V68" s="1013">
        <v>773</v>
      </c>
      <c r="W68" s="1013"/>
      <c r="X68" s="1013"/>
      <c r="Y68" s="1013"/>
      <c r="Z68" s="1013"/>
      <c r="AA68" s="1013">
        <v>145</v>
      </c>
      <c r="AB68" s="1013"/>
      <c r="AC68" s="1013"/>
      <c r="AD68" s="1013"/>
      <c r="AE68" s="1013"/>
      <c r="AF68" s="1013">
        <v>145</v>
      </c>
      <c r="AG68" s="1013"/>
      <c r="AH68" s="1013"/>
      <c r="AI68" s="1013"/>
      <c r="AJ68" s="1013"/>
      <c r="AK68" s="1013" t="s">
        <v>545</v>
      </c>
      <c r="AL68" s="1013"/>
      <c r="AM68" s="1013"/>
      <c r="AN68" s="1013"/>
      <c r="AO68" s="1013"/>
      <c r="AP68" s="1013">
        <v>227</v>
      </c>
      <c r="AQ68" s="1013"/>
      <c r="AR68" s="1013"/>
      <c r="AS68" s="1013"/>
      <c r="AT68" s="1013"/>
      <c r="AU68" s="1013">
        <v>77</v>
      </c>
      <c r="AV68" s="1013"/>
      <c r="AW68" s="1013"/>
      <c r="AX68" s="1013"/>
      <c r="AY68" s="1013"/>
      <c r="AZ68" s="1014"/>
      <c r="BA68" s="1014"/>
      <c r="BB68" s="1014"/>
      <c r="BC68" s="1014"/>
      <c r="BD68" s="1015"/>
      <c r="BE68" s="216"/>
      <c r="BF68" s="216"/>
      <c r="BG68" s="216"/>
      <c r="BH68" s="216"/>
      <c r="BI68" s="216"/>
      <c r="BJ68" s="216"/>
      <c r="BK68" s="216"/>
      <c r="BL68" s="216"/>
      <c r="BM68" s="216"/>
      <c r="BN68" s="216"/>
      <c r="BO68" s="216"/>
      <c r="BP68" s="216"/>
      <c r="BQ68" s="213">
        <v>62</v>
      </c>
      <c r="BR68" s="218"/>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197"/>
    </row>
    <row r="69" spans="1:131" s="198" customFormat="1" ht="26.25" customHeight="1" x14ac:dyDescent="0.15">
      <c r="A69" s="212">
        <v>2</v>
      </c>
      <c r="B69" s="1005" t="s">
        <v>538</v>
      </c>
      <c r="C69" s="1006"/>
      <c r="D69" s="1006"/>
      <c r="E69" s="1006"/>
      <c r="F69" s="1006"/>
      <c r="G69" s="1006"/>
      <c r="H69" s="1006"/>
      <c r="I69" s="1006"/>
      <c r="J69" s="1006"/>
      <c r="K69" s="1006"/>
      <c r="L69" s="1006"/>
      <c r="M69" s="1006"/>
      <c r="N69" s="1006"/>
      <c r="O69" s="1006"/>
      <c r="P69" s="1007"/>
      <c r="Q69" s="1008">
        <v>12246</v>
      </c>
      <c r="R69" s="1002"/>
      <c r="S69" s="1002"/>
      <c r="T69" s="1002"/>
      <c r="U69" s="1002"/>
      <c r="V69" s="1002">
        <v>10158</v>
      </c>
      <c r="W69" s="1002"/>
      <c r="X69" s="1002"/>
      <c r="Y69" s="1002"/>
      <c r="Z69" s="1002"/>
      <c r="AA69" s="1002">
        <v>2088</v>
      </c>
      <c r="AB69" s="1002"/>
      <c r="AC69" s="1002"/>
      <c r="AD69" s="1002"/>
      <c r="AE69" s="1002"/>
      <c r="AF69" s="1002">
        <v>2088</v>
      </c>
      <c r="AG69" s="1002"/>
      <c r="AH69" s="1002"/>
      <c r="AI69" s="1002"/>
      <c r="AJ69" s="1002"/>
      <c r="AK69" s="1002">
        <v>950</v>
      </c>
      <c r="AL69" s="1002"/>
      <c r="AM69" s="1002"/>
      <c r="AN69" s="1002"/>
      <c r="AO69" s="1002"/>
      <c r="AP69" s="1002" t="s">
        <v>545</v>
      </c>
      <c r="AQ69" s="1002"/>
      <c r="AR69" s="1002"/>
      <c r="AS69" s="1002"/>
      <c r="AT69" s="1002"/>
      <c r="AU69" s="1002" t="s">
        <v>545</v>
      </c>
      <c r="AV69" s="1002"/>
      <c r="AW69" s="1002"/>
      <c r="AX69" s="1002"/>
      <c r="AY69" s="1002"/>
      <c r="AZ69" s="1003"/>
      <c r="BA69" s="1003"/>
      <c r="BB69" s="1003"/>
      <c r="BC69" s="1003"/>
      <c r="BD69" s="1004"/>
      <c r="BE69" s="216"/>
      <c r="BF69" s="216"/>
      <c r="BG69" s="216"/>
      <c r="BH69" s="216"/>
      <c r="BI69" s="216"/>
      <c r="BJ69" s="216"/>
      <c r="BK69" s="216"/>
      <c r="BL69" s="216"/>
      <c r="BM69" s="216"/>
      <c r="BN69" s="216"/>
      <c r="BO69" s="216"/>
      <c r="BP69" s="216"/>
      <c r="BQ69" s="213">
        <v>63</v>
      </c>
      <c r="BR69" s="218"/>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197"/>
    </row>
    <row r="70" spans="1:131" s="198" customFormat="1" ht="26.25" customHeight="1" x14ac:dyDescent="0.15">
      <c r="A70" s="212">
        <v>3</v>
      </c>
      <c r="B70" s="1005" t="s">
        <v>539</v>
      </c>
      <c r="C70" s="1006"/>
      <c r="D70" s="1006"/>
      <c r="E70" s="1006"/>
      <c r="F70" s="1006"/>
      <c r="G70" s="1006"/>
      <c r="H70" s="1006"/>
      <c r="I70" s="1006"/>
      <c r="J70" s="1006"/>
      <c r="K70" s="1006"/>
      <c r="L70" s="1006"/>
      <c r="M70" s="1006"/>
      <c r="N70" s="1006"/>
      <c r="O70" s="1006"/>
      <c r="P70" s="1007"/>
      <c r="Q70" s="1008">
        <v>284</v>
      </c>
      <c r="R70" s="1002"/>
      <c r="S70" s="1002"/>
      <c r="T70" s="1002"/>
      <c r="U70" s="1002"/>
      <c r="V70" s="1002">
        <v>249</v>
      </c>
      <c r="W70" s="1002"/>
      <c r="X70" s="1002"/>
      <c r="Y70" s="1002"/>
      <c r="Z70" s="1002"/>
      <c r="AA70" s="1002">
        <v>34</v>
      </c>
      <c r="AB70" s="1002"/>
      <c r="AC70" s="1002"/>
      <c r="AD70" s="1002"/>
      <c r="AE70" s="1002"/>
      <c r="AF70" s="1002">
        <v>34</v>
      </c>
      <c r="AG70" s="1002"/>
      <c r="AH70" s="1002"/>
      <c r="AI70" s="1002"/>
      <c r="AJ70" s="1002"/>
      <c r="AK70" s="1002" t="s">
        <v>545</v>
      </c>
      <c r="AL70" s="1002"/>
      <c r="AM70" s="1002"/>
      <c r="AN70" s="1002"/>
      <c r="AO70" s="1002"/>
      <c r="AP70" s="1002" t="s">
        <v>545</v>
      </c>
      <c r="AQ70" s="1002"/>
      <c r="AR70" s="1002"/>
      <c r="AS70" s="1002"/>
      <c r="AT70" s="1002"/>
      <c r="AU70" s="1002" t="s">
        <v>545</v>
      </c>
      <c r="AV70" s="1002"/>
      <c r="AW70" s="1002"/>
      <c r="AX70" s="1002"/>
      <c r="AY70" s="1002"/>
      <c r="AZ70" s="1003"/>
      <c r="BA70" s="1003"/>
      <c r="BB70" s="1003"/>
      <c r="BC70" s="1003"/>
      <c r="BD70" s="1004"/>
      <c r="BE70" s="216"/>
      <c r="BF70" s="216"/>
      <c r="BG70" s="216"/>
      <c r="BH70" s="216"/>
      <c r="BI70" s="216"/>
      <c r="BJ70" s="216"/>
      <c r="BK70" s="216"/>
      <c r="BL70" s="216"/>
      <c r="BM70" s="216"/>
      <c r="BN70" s="216"/>
      <c r="BO70" s="216"/>
      <c r="BP70" s="216"/>
      <c r="BQ70" s="213">
        <v>64</v>
      </c>
      <c r="BR70" s="218"/>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197"/>
    </row>
    <row r="71" spans="1:131" s="198" customFormat="1" ht="26.25" customHeight="1" x14ac:dyDescent="0.15">
      <c r="A71" s="212">
        <v>4</v>
      </c>
      <c r="B71" s="1005" t="s">
        <v>540</v>
      </c>
      <c r="C71" s="1006"/>
      <c r="D71" s="1006"/>
      <c r="E71" s="1006"/>
      <c r="F71" s="1006"/>
      <c r="G71" s="1006"/>
      <c r="H71" s="1006"/>
      <c r="I71" s="1006"/>
      <c r="J71" s="1006"/>
      <c r="K71" s="1006"/>
      <c r="L71" s="1006"/>
      <c r="M71" s="1006"/>
      <c r="N71" s="1006"/>
      <c r="O71" s="1006"/>
      <c r="P71" s="1007"/>
      <c r="Q71" s="1008">
        <v>286558</v>
      </c>
      <c r="R71" s="1002"/>
      <c r="S71" s="1002"/>
      <c r="T71" s="1002"/>
      <c r="U71" s="1002"/>
      <c r="V71" s="1002">
        <v>273159</v>
      </c>
      <c r="W71" s="1002"/>
      <c r="X71" s="1002"/>
      <c r="Y71" s="1002"/>
      <c r="Z71" s="1002"/>
      <c r="AA71" s="1002">
        <v>13399</v>
      </c>
      <c r="AB71" s="1002"/>
      <c r="AC71" s="1002"/>
      <c r="AD71" s="1002"/>
      <c r="AE71" s="1002"/>
      <c r="AF71" s="1002">
        <v>13399</v>
      </c>
      <c r="AG71" s="1002"/>
      <c r="AH71" s="1002"/>
      <c r="AI71" s="1002"/>
      <c r="AJ71" s="1002"/>
      <c r="AK71" s="1002">
        <v>294</v>
      </c>
      <c r="AL71" s="1002"/>
      <c r="AM71" s="1002"/>
      <c r="AN71" s="1002"/>
      <c r="AO71" s="1002"/>
      <c r="AP71" s="1002" t="s">
        <v>545</v>
      </c>
      <c r="AQ71" s="1002"/>
      <c r="AR71" s="1002"/>
      <c r="AS71" s="1002"/>
      <c r="AT71" s="1002"/>
      <c r="AU71" s="1002" t="s">
        <v>545</v>
      </c>
      <c r="AV71" s="1002"/>
      <c r="AW71" s="1002"/>
      <c r="AX71" s="1002"/>
      <c r="AY71" s="1002"/>
      <c r="AZ71" s="1003"/>
      <c r="BA71" s="1003"/>
      <c r="BB71" s="1003"/>
      <c r="BC71" s="1003"/>
      <c r="BD71" s="1004"/>
      <c r="BE71" s="216"/>
      <c r="BF71" s="216"/>
      <c r="BG71" s="216"/>
      <c r="BH71" s="216"/>
      <c r="BI71" s="216"/>
      <c r="BJ71" s="216"/>
      <c r="BK71" s="216"/>
      <c r="BL71" s="216"/>
      <c r="BM71" s="216"/>
      <c r="BN71" s="216"/>
      <c r="BO71" s="216"/>
      <c r="BP71" s="216"/>
      <c r="BQ71" s="213">
        <v>65</v>
      </c>
      <c r="BR71" s="218"/>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197"/>
    </row>
    <row r="72" spans="1:131" s="198" customFormat="1" ht="26.25" hidden="1" customHeight="1" x14ac:dyDescent="0.15">
      <c r="A72" s="212">
        <v>5</v>
      </c>
      <c r="B72" s="1005"/>
      <c r="C72" s="1006"/>
      <c r="D72" s="1006"/>
      <c r="E72" s="1006"/>
      <c r="F72" s="1006"/>
      <c r="G72" s="1006"/>
      <c r="H72" s="1006"/>
      <c r="I72" s="1006"/>
      <c r="J72" s="1006"/>
      <c r="K72" s="1006"/>
      <c r="L72" s="1006"/>
      <c r="M72" s="1006"/>
      <c r="N72" s="1006"/>
      <c r="O72" s="1006"/>
      <c r="P72" s="1007"/>
      <c r="Q72" s="1008"/>
      <c r="R72" s="1002"/>
      <c r="S72" s="1002"/>
      <c r="T72" s="1002"/>
      <c r="U72" s="1002"/>
      <c r="V72" s="1002"/>
      <c r="W72" s="1002"/>
      <c r="X72" s="1002"/>
      <c r="Y72" s="1002"/>
      <c r="Z72" s="1002"/>
      <c r="AA72" s="1002"/>
      <c r="AB72" s="1002"/>
      <c r="AC72" s="1002"/>
      <c r="AD72" s="1002"/>
      <c r="AE72" s="1002"/>
      <c r="AF72" s="1002"/>
      <c r="AG72" s="1002"/>
      <c r="AH72" s="1002"/>
      <c r="AI72" s="1002"/>
      <c r="AJ72" s="1002"/>
      <c r="AK72" s="1002"/>
      <c r="AL72" s="1002"/>
      <c r="AM72" s="1002"/>
      <c r="AN72" s="1002"/>
      <c r="AO72" s="1002"/>
      <c r="AP72" s="1002"/>
      <c r="AQ72" s="1002"/>
      <c r="AR72" s="1002"/>
      <c r="AS72" s="1002"/>
      <c r="AT72" s="1002"/>
      <c r="AU72" s="1002"/>
      <c r="AV72" s="1002"/>
      <c r="AW72" s="1002"/>
      <c r="AX72" s="1002"/>
      <c r="AY72" s="1002"/>
      <c r="AZ72" s="1003"/>
      <c r="BA72" s="1003"/>
      <c r="BB72" s="1003"/>
      <c r="BC72" s="1003"/>
      <c r="BD72" s="1004"/>
      <c r="BE72" s="216"/>
      <c r="BF72" s="216"/>
      <c r="BG72" s="216"/>
      <c r="BH72" s="216"/>
      <c r="BI72" s="216"/>
      <c r="BJ72" s="216"/>
      <c r="BK72" s="216"/>
      <c r="BL72" s="216"/>
      <c r="BM72" s="216"/>
      <c r="BN72" s="216"/>
      <c r="BO72" s="216"/>
      <c r="BP72" s="216"/>
      <c r="BQ72" s="213">
        <v>66</v>
      </c>
      <c r="BR72" s="218"/>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197"/>
    </row>
    <row r="73" spans="1:131" s="198" customFormat="1" ht="26.25" hidden="1" customHeight="1" x14ac:dyDescent="0.15">
      <c r="A73" s="212">
        <v>6</v>
      </c>
      <c r="B73" s="1005"/>
      <c r="C73" s="1006"/>
      <c r="D73" s="1006"/>
      <c r="E73" s="1006"/>
      <c r="F73" s="1006"/>
      <c r="G73" s="1006"/>
      <c r="H73" s="1006"/>
      <c r="I73" s="1006"/>
      <c r="J73" s="1006"/>
      <c r="K73" s="1006"/>
      <c r="L73" s="1006"/>
      <c r="M73" s="1006"/>
      <c r="N73" s="1006"/>
      <c r="O73" s="1006"/>
      <c r="P73" s="1007"/>
      <c r="Q73" s="1008"/>
      <c r="R73" s="1002"/>
      <c r="S73" s="1002"/>
      <c r="T73" s="1002"/>
      <c r="U73" s="1002"/>
      <c r="V73" s="1002"/>
      <c r="W73" s="1002"/>
      <c r="X73" s="1002"/>
      <c r="Y73" s="1002"/>
      <c r="Z73" s="1002"/>
      <c r="AA73" s="1002"/>
      <c r="AB73" s="1002"/>
      <c r="AC73" s="1002"/>
      <c r="AD73" s="1002"/>
      <c r="AE73" s="1002"/>
      <c r="AF73" s="1002"/>
      <c r="AG73" s="1002"/>
      <c r="AH73" s="1002"/>
      <c r="AI73" s="1002"/>
      <c r="AJ73" s="1002"/>
      <c r="AK73" s="1002"/>
      <c r="AL73" s="1002"/>
      <c r="AM73" s="1002"/>
      <c r="AN73" s="1002"/>
      <c r="AO73" s="1002"/>
      <c r="AP73" s="1002"/>
      <c r="AQ73" s="1002"/>
      <c r="AR73" s="1002"/>
      <c r="AS73" s="1002"/>
      <c r="AT73" s="1002"/>
      <c r="AU73" s="1002"/>
      <c r="AV73" s="1002"/>
      <c r="AW73" s="1002"/>
      <c r="AX73" s="1002"/>
      <c r="AY73" s="1002"/>
      <c r="AZ73" s="1003"/>
      <c r="BA73" s="1003"/>
      <c r="BB73" s="1003"/>
      <c r="BC73" s="1003"/>
      <c r="BD73" s="1004"/>
      <c r="BE73" s="216"/>
      <c r="BF73" s="216"/>
      <c r="BG73" s="216"/>
      <c r="BH73" s="216"/>
      <c r="BI73" s="216"/>
      <c r="BJ73" s="216"/>
      <c r="BK73" s="216"/>
      <c r="BL73" s="216"/>
      <c r="BM73" s="216"/>
      <c r="BN73" s="216"/>
      <c r="BO73" s="216"/>
      <c r="BP73" s="216"/>
      <c r="BQ73" s="213">
        <v>67</v>
      </c>
      <c r="BR73" s="218"/>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197"/>
    </row>
    <row r="74" spans="1:131" s="198" customFormat="1" ht="26.25" hidden="1" customHeight="1" x14ac:dyDescent="0.15">
      <c r="A74" s="212">
        <v>7</v>
      </c>
      <c r="B74" s="1005"/>
      <c r="C74" s="1006"/>
      <c r="D74" s="1006"/>
      <c r="E74" s="1006"/>
      <c r="F74" s="1006"/>
      <c r="G74" s="1006"/>
      <c r="H74" s="1006"/>
      <c r="I74" s="1006"/>
      <c r="J74" s="1006"/>
      <c r="K74" s="1006"/>
      <c r="L74" s="1006"/>
      <c r="M74" s="1006"/>
      <c r="N74" s="1006"/>
      <c r="O74" s="1006"/>
      <c r="P74" s="1007"/>
      <c r="Q74" s="1008"/>
      <c r="R74" s="1002"/>
      <c r="S74" s="1002"/>
      <c r="T74" s="1002"/>
      <c r="U74" s="1002"/>
      <c r="V74" s="1002"/>
      <c r="W74" s="1002"/>
      <c r="X74" s="1002"/>
      <c r="Y74" s="1002"/>
      <c r="Z74" s="1002"/>
      <c r="AA74" s="1002"/>
      <c r="AB74" s="1002"/>
      <c r="AC74" s="1002"/>
      <c r="AD74" s="1002"/>
      <c r="AE74" s="1002"/>
      <c r="AF74" s="1002"/>
      <c r="AG74" s="1002"/>
      <c r="AH74" s="1002"/>
      <c r="AI74" s="1002"/>
      <c r="AJ74" s="1002"/>
      <c r="AK74" s="1002"/>
      <c r="AL74" s="1002"/>
      <c r="AM74" s="1002"/>
      <c r="AN74" s="1002"/>
      <c r="AO74" s="1002"/>
      <c r="AP74" s="1002"/>
      <c r="AQ74" s="1002"/>
      <c r="AR74" s="1002"/>
      <c r="AS74" s="1002"/>
      <c r="AT74" s="1002"/>
      <c r="AU74" s="1002"/>
      <c r="AV74" s="1002"/>
      <c r="AW74" s="1002"/>
      <c r="AX74" s="1002"/>
      <c r="AY74" s="1002"/>
      <c r="AZ74" s="1003"/>
      <c r="BA74" s="1003"/>
      <c r="BB74" s="1003"/>
      <c r="BC74" s="1003"/>
      <c r="BD74" s="1004"/>
      <c r="BE74" s="216"/>
      <c r="BF74" s="216"/>
      <c r="BG74" s="216"/>
      <c r="BH74" s="216"/>
      <c r="BI74" s="216"/>
      <c r="BJ74" s="216"/>
      <c r="BK74" s="216"/>
      <c r="BL74" s="216"/>
      <c r="BM74" s="216"/>
      <c r="BN74" s="216"/>
      <c r="BO74" s="216"/>
      <c r="BP74" s="216"/>
      <c r="BQ74" s="213">
        <v>68</v>
      </c>
      <c r="BR74" s="218"/>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197"/>
    </row>
    <row r="75" spans="1:131" s="198" customFormat="1" ht="26.25" hidden="1" customHeight="1" x14ac:dyDescent="0.15">
      <c r="A75" s="212">
        <v>8</v>
      </c>
      <c r="B75" s="1005"/>
      <c r="C75" s="1006"/>
      <c r="D75" s="1006"/>
      <c r="E75" s="1006"/>
      <c r="F75" s="1006"/>
      <c r="G75" s="1006"/>
      <c r="H75" s="1006"/>
      <c r="I75" s="1006"/>
      <c r="J75" s="1006"/>
      <c r="K75" s="1006"/>
      <c r="L75" s="1006"/>
      <c r="M75" s="1006"/>
      <c r="N75" s="1006"/>
      <c r="O75" s="1006"/>
      <c r="P75" s="1007"/>
      <c r="Q75" s="1009"/>
      <c r="R75" s="1010"/>
      <c r="S75" s="1010"/>
      <c r="T75" s="1010"/>
      <c r="U75" s="1011"/>
      <c r="V75" s="1012"/>
      <c r="W75" s="1010"/>
      <c r="X75" s="1010"/>
      <c r="Y75" s="1010"/>
      <c r="Z75" s="1011"/>
      <c r="AA75" s="1012"/>
      <c r="AB75" s="1010"/>
      <c r="AC75" s="1010"/>
      <c r="AD75" s="1010"/>
      <c r="AE75" s="1011"/>
      <c r="AF75" s="1012"/>
      <c r="AG75" s="1010"/>
      <c r="AH75" s="1010"/>
      <c r="AI75" s="1010"/>
      <c r="AJ75" s="1011"/>
      <c r="AK75" s="1012"/>
      <c r="AL75" s="1010"/>
      <c r="AM75" s="1010"/>
      <c r="AN75" s="1010"/>
      <c r="AO75" s="1011"/>
      <c r="AP75" s="1012"/>
      <c r="AQ75" s="1010"/>
      <c r="AR75" s="1010"/>
      <c r="AS75" s="1010"/>
      <c r="AT75" s="1011"/>
      <c r="AU75" s="1012"/>
      <c r="AV75" s="1010"/>
      <c r="AW75" s="1010"/>
      <c r="AX75" s="1010"/>
      <c r="AY75" s="1011"/>
      <c r="AZ75" s="1003"/>
      <c r="BA75" s="1003"/>
      <c r="BB75" s="1003"/>
      <c r="BC75" s="1003"/>
      <c r="BD75" s="1004"/>
      <c r="BE75" s="216"/>
      <c r="BF75" s="216"/>
      <c r="BG75" s="216"/>
      <c r="BH75" s="216"/>
      <c r="BI75" s="216"/>
      <c r="BJ75" s="216"/>
      <c r="BK75" s="216"/>
      <c r="BL75" s="216"/>
      <c r="BM75" s="216"/>
      <c r="BN75" s="216"/>
      <c r="BO75" s="216"/>
      <c r="BP75" s="216"/>
      <c r="BQ75" s="213">
        <v>69</v>
      </c>
      <c r="BR75" s="218"/>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197"/>
    </row>
    <row r="76" spans="1:131" s="198" customFormat="1" ht="26.25" hidden="1" customHeight="1" x14ac:dyDescent="0.15">
      <c r="A76" s="212">
        <v>9</v>
      </c>
      <c r="B76" s="1005"/>
      <c r="C76" s="1006"/>
      <c r="D76" s="1006"/>
      <c r="E76" s="1006"/>
      <c r="F76" s="1006"/>
      <c r="G76" s="1006"/>
      <c r="H76" s="1006"/>
      <c r="I76" s="1006"/>
      <c r="J76" s="1006"/>
      <c r="K76" s="1006"/>
      <c r="L76" s="1006"/>
      <c r="M76" s="1006"/>
      <c r="N76" s="1006"/>
      <c r="O76" s="1006"/>
      <c r="P76" s="1007"/>
      <c r="Q76" s="1009"/>
      <c r="R76" s="1010"/>
      <c r="S76" s="1010"/>
      <c r="T76" s="1010"/>
      <c r="U76" s="1011"/>
      <c r="V76" s="1012"/>
      <c r="W76" s="1010"/>
      <c r="X76" s="1010"/>
      <c r="Y76" s="1010"/>
      <c r="Z76" s="1011"/>
      <c r="AA76" s="1012"/>
      <c r="AB76" s="1010"/>
      <c r="AC76" s="1010"/>
      <c r="AD76" s="1010"/>
      <c r="AE76" s="1011"/>
      <c r="AF76" s="1012"/>
      <c r="AG76" s="1010"/>
      <c r="AH76" s="1010"/>
      <c r="AI76" s="1010"/>
      <c r="AJ76" s="1011"/>
      <c r="AK76" s="1012"/>
      <c r="AL76" s="1010"/>
      <c r="AM76" s="1010"/>
      <c r="AN76" s="1010"/>
      <c r="AO76" s="1011"/>
      <c r="AP76" s="1012"/>
      <c r="AQ76" s="1010"/>
      <c r="AR76" s="1010"/>
      <c r="AS76" s="1010"/>
      <c r="AT76" s="1011"/>
      <c r="AU76" s="1012"/>
      <c r="AV76" s="1010"/>
      <c r="AW76" s="1010"/>
      <c r="AX76" s="1010"/>
      <c r="AY76" s="1011"/>
      <c r="AZ76" s="1003"/>
      <c r="BA76" s="1003"/>
      <c r="BB76" s="1003"/>
      <c r="BC76" s="1003"/>
      <c r="BD76" s="1004"/>
      <c r="BE76" s="216"/>
      <c r="BF76" s="216"/>
      <c r="BG76" s="216"/>
      <c r="BH76" s="216"/>
      <c r="BI76" s="216"/>
      <c r="BJ76" s="216"/>
      <c r="BK76" s="216"/>
      <c r="BL76" s="216"/>
      <c r="BM76" s="216"/>
      <c r="BN76" s="216"/>
      <c r="BO76" s="216"/>
      <c r="BP76" s="216"/>
      <c r="BQ76" s="213">
        <v>70</v>
      </c>
      <c r="BR76" s="218"/>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197"/>
    </row>
    <row r="77" spans="1:131" s="198" customFormat="1" ht="26.25" hidden="1" customHeight="1" x14ac:dyDescent="0.15">
      <c r="A77" s="212">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16"/>
      <c r="BF77" s="216"/>
      <c r="BG77" s="216"/>
      <c r="BH77" s="216"/>
      <c r="BI77" s="216"/>
      <c r="BJ77" s="216"/>
      <c r="BK77" s="216"/>
      <c r="BL77" s="216"/>
      <c r="BM77" s="216"/>
      <c r="BN77" s="216"/>
      <c r="BO77" s="216"/>
      <c r="BP77" s="216"/>
      <c r="BQ77" s="213">
        <v>71</v>
      </c>
      <c r="BR77" s="218"/>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197"/>
    </row>
    <row r="78" spans="1:131" s="198" customFormat="1" ht="26.25" hidden="1" customHeight="1" x14ac:dyDescent="0.15">
      <c r="A78" s="212">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16"/>
      <c r="BF78" s="216"/>
      <c r="BG78" s="216"/>
      <c r="BH78" s="216"/>
      <c r="BI78" s="216"/>
      <c r="BJ78" s="219"/>
      <c r="BK78" s="219"/>
      <c r="BL78" s="219"/>
      <c r="BM78" s="219"/>
      <c r="BN78" s="219"/>
      <c r="BO78" s="216"/>
      <c r="BP78" s="216"/>
      <c r="BQ78" s="213">
        <v>72</v>
      </c>
      <c r="BR78" s="218"/>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197"/>
    </row>
    <row r="79" spans="1:131" s="198" customFormat="1" ht="26.25" hidden="1" customHeight="1" x14ac:dyDescent="0.15">
      <c r="A79" s="212">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16"/>
      <c r="BF79" s="216"/>
      <c r="BG79" s="216"/>
      <c r="BH79" s="216"/>
      <c r="BI79" s="216"/>
      <c r="BJ79" s="219"/>
      <c r="BK79" s="219"/>
      <c r="BL79" s="219"/>
      <c r="BM79" s="219"/>
      <c r="BN79" s="219"/>
      <c r="BO79" s="216"/>
      <c r="BP79" s="216"/>
      <c r="BQ79" s="213">
        <v>73</v>
      </c>
      <c r="BR79" s="218"/>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197"/>
    </row>
    <row r="80" spans="1:131" s="198" customFormat="1" ht="26.25" hidden="1" customHeight="1" x14ac:dyDescent="0.15">
      <c r="A80" s="212">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16"/>
      <c r="BF80" s="216"/>
      <c r="BG80" s="216"/>
      <c r="BH80" s="216"/>
      <c r="BI80" s="216"/>
      <c r="BJ80" s="216"/>
      <c r="BK80" s="216"/>
      <c r="BL80" s="216"/>
      <c r="BM80" s="216"/>
      <c r="BN80" s="216"/>
      <c r="BO80" s="216"/>
      <c r="BP80" s="216"/>
      <c r="BQ80" s="213">
        <v>74</v>
      </c>
      <c r="BR80" s="218"/>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197"/>
    </row>
    <row r="81" spans="1:131" s="198" customFormat="1" ht="26.25" hidden="1" customHeight="1" x14ac:dyDescent="0.15">
      <c r="A81" s="212">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16"/>
      <c r="BF81" s="216"/>
      <c r="BG81" s="216"/>
      <c r="BH81" s="216"/>
      <c r="BI81" s="216"/>
      <c r="BJ81" s="216"/>
      <c r="BK81" s="216"/>
      <c r="BL81" s="216"/>
      <c r="BM81" s="216"/>
      <c r="BN81" s="216"/>
      <c r="BO81" s="216"/>
      <c r="BP81" s="216"/>
      <c r="BQ81" s="213">
        <v>75</v>
      </c>
      <c r="BR81" s="218"/>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197"/>
    </row>
    <row r="82" spans="1:131" s="198" customFormat="1" ht="26.25" hidden="1" customHeight="1" x14ac:dyDescent="0.15">
      <c r="A82" s="212">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16"/>
      <c r="BF82" s="216"/>
      <c r="BG82" s="216"/>
      <c r="BH82" s="216"/>
      <c r="BI82" s="216"/>
      <c r="BJ82" s="216"/>
      <c r="BK82" s="216"/>
      <c r="BL82" s="216"/>
      <c r="BM82" s="216"/>
      <c r="BN82" s="216"/>
      <c r="BO82" s="216"/>
      <c r="BP82" s="216"/>
      <c r="BQ82" s="213">
        <v>76</v>
      </c>
      <c r="BR82" s="218"/>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197"/>
    </row>
    <row r="83" spans="1:131" s="198" customFormat="1" ht="26.25" hidden="1" customHeight="1" x14ac:dyDescent="0.15">
      <c r="A83" s="212">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16"/>
      <c r="BF83" s="216"/>
      <c r="BG83" s="216"/>
      <c r="BH83" s="216"/>
      <c r="BI83" s="216"/>
      <c r="BJ83" s="216"/>
      <c r="BK83" s="216"/>
      <c r="BL83" s="216"/>
      <c r="BM83" s="216"/>
      <c r="BN83" s="216"/>
      <c r="BO83" s="216"/>
      <c r="BP83" s="216"/>
      <c r="BQ83" s="213">
        <v>77</v>
      </c>
      <c r="BR83" s="218"/>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197"/>
    </row>
    <row r="84" spans="1:131" s="198" customFormat="1" ht="26.25" hidden="1" customHeight="1" x14ac:dyDescent="0.15">
      <c r="A84" s="212">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16"/>
      <c r="BF84" s="216"/>
      <c r="BG84" s="216"/>
      <c r="BH84" s="216"/>
      <c r="BI84" s="216"/>
      <c r="BJ84" s="216"/>
      <c r="BK84" s="216"/>
      <c r="BL84" s="216"/>
      <c r="BM84" s="216"/>
      <c r="BN84" s="216"/>
      <c r="BO84" s="216"/>
      <c r="BP84" s="216"/>
      <c r="BQ84" s="213">
        <v>78</v>
      </c>
      <c r="BR84" s="218"/>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197"/>
    </row>
    <row r="85" spans="1:131" s="198" customFormat="1" ht="26.25" hidden="1" customHeight="1" x14ac:dyDescent="0.15">
      <c r="A85" s="212">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16"/>
      <c r="BF85" s="216"/>
      <c r="BG85" s="216"/>
      <c r="BH85" s="216"/>
      <c r="BI85" s="216"/>
      <c r="BJ85" s="216"/>
      <c r="BK85" s="216"/>
      <c r="BL85" s="216"/>
      <c r="BM85" s="216"/>
      <c r="BN85" s="216"/>
      <c r="BO85" s="216"/>
      <c r="BP85" s="216"/>
      <c r="BQ85" s="213">
        <v>79</v>
      </c>
      <c r="BR85" s="218"/>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197"/>
    </row>
    <row r="86" spans="1:131" s="198" customFormat="1" ht="26.25" hidden="1" customHeight="1" x14ac:dyDescent="0.15">
      <c r="A86" s="212">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16"/>
      <c r="BF86" s="216"/>
      <c r="BG86" s="216"/>
      <c r="BH86" s="216"/>
      <c r="BI86" s="216"/>
      <c r="BJ86" s="216"/>
      <c r="BK86" s="216"/>
      <c r="BL86" s="216"/>
      <c r="BM86" s="216"/>
      <c r="BN86" s="216"/>
      <c r="BO86" s="216"/>
      <c r="BP86" s="216"/>
      <c r="BQ86" s="213">
        <v>80</v>
      </c>
      <c r="BR86" s="218"/>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197"/>
    </row>
    <row r="87" spans="1:131" s="198" customFormat="1" ht="26.25" hidden="1" customHeight="1" x14ac:dyDescent="0.15">
      <c r="A87" s="220">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16"/>
      <c r="BF87" s="216"/>
      <c r="BG87" s="216"/>
      <c r="BH87" s="216"/>
      <c r="BI87" s="216"/>
      <c r="BJ87" s="216"/>
      <c r="BK87" s="216"/>
      <c r="BL87" s="216"/>
      <c r="BM87" s="216"/>
      <c r="BN87" s="216"/>
      <c r="BO87" s="216"/>
      <c r="BP87" s="216"/>
      <c r="BQ87" s="213">
        <v>81</v>
      </c>
      <c r="BR87" s="218"/>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197"/>
    </row>
    <row r="88" spans="1:131" s="198" customFormat="1" ht="26.25" customHeight="1" thickBot="1" x14ac:dyDescent="0.2">
      <c r="A88" s="215" t="s">
        <v>367</v>
      </c>
      <c r="B88" s="975" t="s">
        <v>394</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v>15666</v>
      </c>
      <c r="AG88" s="990"/>
      <c r="AH88" s="990"/>
      <c r="AI88" s="990"/>
      <c r="AJ88" s="990"/>
      <c r="AK88" s="994"/>
      <c r="AL88" s="994"/>
      <c r="AM88" s="994"/>
      <c r="AN88" s="994"/>
      <c r="AO88" s="994"/>
      <c r="AP88" s="990">
        <v>227</v>
      </c>
      <c r="AQ88" s="990"/>
      <c r="AR88" s="990"/>
      <c r="AS88" s="990"/>
      <c r="AT88" s="990"/>
      <c r="AU88" s="990">
        <v>77</v>
      </c>
      <c r="AV88" s="990"/>
      <c r="AW88" s="990"/>
      <c r="AX88" s="990"/>
      <c r="AY88" s="990"/>
      <c r="AZ88" s="991"/>
      <c r="BA88" s="991"/>
      <c r="BB88" s="991"/>
      <c r="BC88" s="991"/>
      <c r="BD88" s="992"/>
      <c r="BE88" s="216"/>
      <c r="BF88" s="216"/>
      <c r="BG88" s="216"/>
      <c r="BH88" s="216"/>
      <c r="BI88" s="216"/>
      <c r="BJ88" s="216"/>
      <c r="BK88" s="216"/>
      <c r="BL88" s="216"/>
      <c r="BM88" s="216"/>
      <c r="BN88" s="216"/>
      <c r="BO88" s="216"/>
      <c r="BP88" s="216"/>
      <c r="BQ88" s="213">
        <v>82</v>
      </c>
      <c r="BR88" s="218"/>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75" t="s">
        <v>395</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v>95</v>
      </c>
      <c r="CS102" s="982"/>
      <c r="CT102" s="982"/>
      <c r="CU102" s="982"/>
      <c r="CV102" s="983"/>
      <c r="CW102" s="981" t="s">
        <v>546</v>
      </c>
      <c r="CX102" s="982"/>
      <c r="CY102" s="982"/>
      <c r="CZ102" s="982"/>
      <c r="DA102" s="983"/>
      <c r="DB102" s="981" t="s">
        <v>546</v>
      </c>
      <c r="DC102" s="982"/>
      <c r="DD102" s="982"/>
      <c r="DE102" s="982"/>
      <c r="DF102" s="983"/>
      <c r="DG102" s="981" t="s">
        <v>546</v>
      </c>
      <c r="DH102" s="982"/>
      <c r="DI102" s="982"/>
      <c r="DJ102" s="982"/>
      <c r="DK102" s="983"/>
      <c r="DL102" s="981" t="s">
        <v>546</v>
      </c>
      <c r="DM102" s="982"/>
      <c r="DN102" s="982"/>
      <c r="DO102" s="982"/>
      <c r="DP102" s="983"/>
      <c r="DQ102" s="981" t="s">
        <v>546</v>
      </c>
      <c r="DR102" s="982"/>
      <c r="DS102" s="982"/>
      <c r="DT102" s="982"/>
      <c r="DU102" s="983"/>
      <c r="DV102" s="964"/>
      <c r="DW102" s="965"/>
      <c r="DX102" s="965"/>
      <c r="DY102" s="965"/>
      <c r="DZ102" s="966"/>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7" t="s">
        <v>396</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8" t="s">
        <v>397</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9" t="s">
        <v>400</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401</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197" customFormat="1" ht="26.25" customHeight="1" x14ac:dyDescent="0.15">
      <c r="A109" s="922" t="s">
        <v>402</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403</v>
      </c>
      <c r="AB109" s="923"/>
      <c r="AC109" s="923"/>
      <c r="AD109" s="923"/>
      <c r="AE109" s="924"/>
      <c r="AF109" s="925" t="s">
        <v>286</v>
      </c>
      <c r="AG109" s="923"/>
      <c r="AH109" s="923"/>
      <c r="AI109" s="923"/>
      <c r="AJ109" s="924"/>
      <c r="AK109" s="925" t="s">
        <v>285</v>
      </c>
      <c r="AL109" s="923"/>
      <c r="AM109" s="923"/>
      <c r="AN109" s="923"/>
      <c r="AO109" s="924"/>
      <c r="AP109" s="925" t="s">
        <v>404</v>
      </c>
      <c r="AQ109" s="923"/>
      <c r="AR109" s="923"/>
      <c r="AS109" s="923"/>
      <c r="AT109" s="954"/>
      <c r="AU109" s="922" t="s">
        <v>402</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403</v>
      </c>
      <c r="BR109" s="923"/>
      <c r="BS109" s="923"/>
      <c r="BT109" s="923"/>
      <c r="BU109" s="924"/>
      <c r="BV109" s="925" t="s">
        <v>286</v>
      </c>
      <c r="BW109" s="923"/>
      <c r="BX109" s="923"/>
      <c r="BY109" s="923"/>
      <c r="BZ109" s="924"/>
      <c r="CA109" s="925" t="s">
        <v>285</v>
      </c>
      <c r="CB109" s="923"/>
      <c r="CC109" s="923"/>
      <c r="CD109" s="923"/>
      <c r="CE109" s="924"/>
      <c r="CF109" s="963" t="s">
        <v>404</v>
      </c>
      <c r="CG109" s="963"/>
      <c r="CH109" s="963"/>
      <c r="CI109" s="963"/>
      <c r="CJ109" s="963"/>
      <c r="CK109" s="925" t="s">
        <v>405</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403</v>
      </c>
      <c r="DH109" s="923"/>
      <c r="DI109" s="923"/>
      <c r="DJ109" s="923"/>
      <c r="DK109" s="924"/>
      <c r="DL109" s="925" t="s">
        <v>286</v>
      </c>
      <c r="DM109" s="923"/>
      <c r="DN109" s="923"/>
      <c r="DO109" s="923"/>
      <c r="DP109" s="924"/>
      <c r="DQ109" s="925" t="s">
        <v>285</v>
      </c>
      <c r="DR109" s="923"/>
      <c r="DS109" s="923"/>
      <c r="DT109" s="923"/>
      <c r="DU109" s="924"/>
      <c r="DV109" s="925" t="s">
        <v>404</v>
      </c>
      <c r="DW109" s="923"/>
      <c r="DX109" s="923"/>
      <c r="DY109" s="923"/>
      <c r="DZ109" s="954"/>
    </row>
    <row r="110" spans="1:131" s="197" customFormat="1" ht="26.25" customHeight="1" x14ac:dyDescent="0.15">
      <c r="A110" s="792" t="s">
        <v>406</v>
      </c>
      <c r="B110" s="793"/>
      <c r="C110" s="793"/>
      <c r="D110" s="793"/>
      <c r="E110" s="793"/>
      <c r="F110" s="793"/>
      <c r="G110" s="793"/>
      <c r="H110" s="793"/>
      <c r="I110" s="793"/>
      <c r="J110" s="793"/>
      <c r="K110" s="793"/>
      <c r="L110" s="793"/>
      <c r="M110" s="793"/>
      <c r="N110" s="793"/>
      <c r="O110" s="793"/>
      <c r="P110" s="793"/>
      <c r="Q110" s="793"/>
      <c r="R110" s="793"/>
      <c r="S110" s="793"/>
      <c r="T110" s="793"/>
      <c r="U110" s="793"/>
      <c r="V110" s="793"/>
      <c r="W110" s="793"/>
      <c r="X110" s="793"/>
      <c r="Y110" s="793"/>
      <c r="Z110" s="794"/>
      <c r="AA110" s="907">
        <v>3399742</v>
      </c>
      <c r="AB110" s="908"/>
      <c r="AC110" s="908"/>
      <c r="AD110" s="908"/>
      <c r="AE110" s="909"/>
      <c r="AF110" s="910">
        <v>3334874</v>
      </c>
      <c r="AG110" s="908"/>
      <c r="AH110" s="908"/>
      <c r="AI110" s="908"/>
      <c r="AJ110" s="909"/>
      <c r="AK110" s="910">
        <v>3618289</v>
      </c>
      <c r="AL110" s="908"/>
      <c r="AM110" s="908"/>
      <c r="AN110" s="908"/>
      <c r="AO110" s="909"/>
      <c r="AP110" s="911">
        <v>25.1</v>
      </c>
      <c r="AQ110" s="912"/>
      <c r="AR110" s="912"/>
      <c r="AS110" s="912"/>
      <c r="AT110" s="913"/>
      <c r="AU110" s="955" t="s">
        <v>59</v>
      </c>
      <c r="AV110" s="956"/>
      <c r="AW110" s="956"/>
      <c r="AX110" s="956"/>
      <c r="AY110" s="957"/>
      <c r="AZ110" s="851" t="s">
        <v>407</v>
      </c>
      <c r="BA110" s="793"/>
      <c r="BB110" s="793"/>
      <c r="BC110" s="793"/>
      <c r="BD110" s="793"/>
      <c r="BE110" s="793"/>
      <c r="BF110" s="793"/>
      <c r="BG110" s="793"/>
      <c r="BH110" s="793"/>
      <c r="BI110" s="793"/>
      <c r="BJ110" s="793"/>
      <c r="BK110" s="793"/>
      <c r="BL110" s="793"/>
      <c r="BM110" s="793"/>
      <c r="BN110" s="793"/>
      <c r="BO110" s="793"/>
      <c r="BP110" s="794"/>
      <c r="BQ110" s="834">
        <v>33670662</v>
      </c>
      <c r="BR110" s="835"/>
      <c r="BS110" s="835"/>
      <c r="BT110" s="835"/>
      <c r="BU110" s="835"/>
      <c r="BV110" s="835">
        <v>34722810</v>
      </c>
      <c r="BW110" s="835"/>
      <c r="BX110" s="835"/>
      <c r="BY110" s="835"/>
      <c r="BZ110" s="835"/>
      <c r="CA110" s="835">
        <v>34593800</v>
      </c>
      <c r="CB110" s="835"/>
      <c r="CC110" s="835"/>
      <c r="CD110" s="835"/>
      <c r="CE110" s="835"/>
      <c r="CF110" s="896">
        <v>239.8</v>
      </c>
      <c r="CG110" s="897"/>
      <c r="CH110" s="897"/>
      <c r="CI110" s="897"/>
      <c r="CJ110" s="897"/>
      <c r="CK110" s="951" t="s">
        <v>408</v>
      </c>
      <c r="CL110" s="899"/>
      <c r="CM110" s="904" t="s">
        <v>409</v>
      </c>
      <c r="CN110" s="905"/>
      <c r="CO110" s="905"/>
      <c r="CP110" s="905"/>
      <c r="CQ110" s="905"/>
      <c r="CR110" s="905"/>
      <c r="CS110" s="905"/>
      <c r="CT110" s="905"/>
      <c r="CU110" s="905"/>
      <c r="CV110" s="905"/>
      <c r="CW110" s="905"/>
      <c r="CX110" s="905"/>
      <c r="CY110" s="905"/>
      <c r="CZ110" s="905"/>
      <c r="DA110" s="905"/>
      <c r="DB110" s="905"/>
      <c r="DC110" s="905"/>
      <c r="DD110" s="905"/>
      <c r="DE110" s="905"/>
      <c r="DF110" s="906"/>
      <c r="DG110" s="834" t="s">
        <v>111</v>
      </c>
      <c r="DH110" s="835"/>
      <c r="DI110" s="835"/>
      <c r="DJ110" s="835"/>
      <c r="DK110" s="835"/>
      <c r="DL110" s="835" t="s">
        <v>111</v>
      </c>
      <c r="DM110" s="835"/>
      <c r="DN110" s="835"/>
      <c r="DO110" s="835"/>
      <c r="DP110" s="835"/>
      <c r="DQ110" s="835" t="s">
        <v>111</v>
      </c>
      <c r="DR110" s="835"/>
      <c r="DS110" s="835"/>
      <c r="DT110" s="835"/>
      <c r="DU110" s="835"/>
      <c r="DV110" s="836" t="s">
        <v>111</v>
      </c>
      <c r="DW110" s="836"/>
      <c r="DX110" s="836"/>
      <c r="DY110" s="836"/>
      <c r="DZ110" s="837"/>
    </row>
    <row r="111" spans="1:131" s="197" customFormat="1" ht="26.25" customHeight="1" x14ac:dyDescent="0.15">
      <c r="A111" s="813" t="s">
        <v>410</v>
      </c>
      <c r="B111" s="814"/>
      <c r="C111" s="814"/>
      <c r="D111" s="814"/>
      <c r="E111" s="814"/>
      <c r="F111" s="814"/>
      <c r="G111" s="814"/>
      <c r="H111" s="814"/>
      <c r="I111" s="814"/>
      <c r="J111" s="814"/>
      <c r="K111" s="814"/>
      <c r="L111" s="814"/>
      <c r="M111" s="814"/>
      <c r="N111" s="814"/>
      <c r="O111" s="814"/>
      <c r="P111" s="814"/>
      <c r="Q111" s="814"/>
      <c r="R111" s="814"/>
      <c r="S111" s="814"/>
      <c r="T111" s="814"/>
      <c r="U111" s="814"/>
      <c r="V111" s="814"/>
      <c r="W111" s="814"/>
      <c r="X111" s="814"/>
      <c r="Y111" s="814"/>
      <c r="Z111" s="950"/>
      <c r="AA111" s="943" t="s">
        <v>111</v>
      </c>
      <c r="AB111" s="944"/>
      <c r="AC111" s="944"/>
      <c r="AD111" s="944"/>
      <c r="AE111" s="945"/>
      <c r="AF111" s="946" t="s">
        <v>111</v>
      </c>
      <c r="AG111" s="944"/>
      <c r="AH111" s="944"/>
      <c r="AI111" s="944"/>
      <c r="AJ111" s="945"/>
      <c r="AK111" s="946" t="s">
        <v>111</v>
      </c>
      <c r="AL111" s="944"/>
      <c r="AM111" s="944"/>
      <c r="AN111" s="944"/>
      <c r="AO111" s="945"/>
      <c r="AP111" s="947" t="s">
        <v>111</v>
      </c>
      <c r="AQ111" s="948"/>
      <c r="AR111" s="948"/>
      <c r="AS111" s="948"/>
      <c r="AT111" s="949"/>
      <c r="AU111" s="958"/>
      <c r="AV111" s="959"/>
      <c r="AW111" s="959"/>
      <c r="AX111" s="959"/>
      <c r="AY111" s="960"/>
      <c r="AZ111" s="802" t="s">
        <v>411</v>
      </c>
      <c r="BA111" s="803"/>
      <c r="BB111" s="803"/>
      <c r="BC111" s="803"/>
      <c r="BD111" s="803"/>
      <c r="BE111" s="803"/>
      <c r="BF111" s="803"/>
      <c r="BG111" s="803"/>
      <c r="BH111" s="803"/>
      <c r="BI111" s="803"/>
      <c r="BJ111" s="803"/>
      <c r="BK111" s="803"/>
      <c r="BL111" s="803"/>
      <c r="BM111" s="803"/>
      <c r="BN111" s="803"/>
      <c r="BO111" s="803"/>
      <c r="BP111" s="804"/>
      <c r="BQ111" s="805">
        <v>276790</v>
      </c>
      <c r="BR111" s="806"/>
      <c r="BS111" s="806"/>
      <c r="BT111" s="806"/>
      <c r="BU111" s="806"/>
      <c r="BV111" s="806">
        <v>242175</v>
      </c>
      <c r="BW111" s="806"/>
      <c r="BX111" s="806"/>
      <c r="BY111" s="806"/>
      <c r="BZ111" s="806"/>
      <c r="CA111" s="806">
        <v>207611</v>
      </c>
      <c r="CB111" s="806"/>
      <c r="CC111" s="806"/>
      <c r="CD111" s="806"/>
      <c r="CE111" s="806"/>
      <c r="CF111" s="883">
        <v>1.4</v>
      </c>
      <c r="CG111" s="884"/>
      <c r="CH111" s="884"/>
      <c r="CI111" s="884"/>
      <c r="CJ111" s="884"/>
      <c r="CK111" s="952"/>
      <c r="CL111" s="901"/>
      <c r="CM111" s="838" t="s">
        <v>412</v>
      </c>
      <c r="CN111" s="839"/>
      <c r="CO111" s="839"/>
      <c r="CP111" s="839"/>
      <c r="CQ111" s="839"/>
      <c r="CR111" s="839"/>
      <c r="CS111" s="839"/>
      <c r="CT111" s="839"/>
      <c r="CU111" s="839"/>
      <c r="CV111" s="839"/>
      <c r="CW111" s="839"/>
      <c r="CX111" s="839"/>
      <c r="CY111" s="839"/>
      <c r="CZ111" s="839"/>
      <c r="DA111" s="839"/>
      <c r="DB111" s="839"/>
      <c r="DC111" s="839"/>
      <c r="DD111" s="839"/>
      <c r="DE111" s="839"/>
      <c r="DF111" s="840"/>
      <c r="DG111" s="805" t="s">
        <v>111</v>
      </c>
      <c r="DH111" s="806"/>
      <c r="DI111" s="806"/>
      <c r="DJ111" s="806"/>
      <c r="DK111" s="806"/>
      <c r="DL111" s="806" t="s">
        <v>111</v>
      </c>
      <c r="DM111" s="806"/>
      <c r="DN111" s="806"/>
      <c r="DO111" s="806"/>
      <c r="DP111" s="806"/>
      <c r="DQ111" s="806" t="s">
        <v>111</v>
      </c>
      <c r="DR111" s="806"/>
      <c r="DS111" s="806"/>
      <c r="DT111" s="806"/>
      <c r="DU111" s="806"/>
      <c r="DV111" s="858" t="s">
        <v>111</v>
      </c>
      <c r="DW111" s="858"/>
      <c r="DX111" s="858"/>
      <c r="DY111" s="858"/>
      <c r="DZ111" s="859"/>
    </row>
    <row r="112" spans="1:131" s="197" customFormat="1" ht="26.25" customHeight="1" x14ac:dyDescent="0.15">
      <c r="A112" s="937" t="s">
        <v>413</v>
      </c>
      <c r="B112" s="938"/>
      <c r="C112" s="803" t="s">
        <v>414</v>
      </c>
      <c r="D112" s="803"/>
      <c r="E112" s="803"/>
      <c r="F112" s="803"/>
      <c r="G112" s="803"/>
      <c r="H112" s="803"/>
      <c r="I112" s="803"/>
      <c r="J112" s="803"/>
      <c r="K112" s="803"/>
      <c r="L112" s="803"/>
      <c r="M112" s="803"/>
      <c r="N112" s="803"/>
      <c r="O112" s="803"/>
      <c r="P112" s="803"/>
      <c r="Q112" s="803"/>
      <c r="R112" s="803"/>
      <c r="S112" s="803"/>
      <c r="T112" s="803"/>
      <c r="U112" s="803"/>
      <c r="V112" s="803"/>
      <c r="W112" s="803"/>
      <c r="X112" s="803"/>
      <c r="Y112" s="803"/>
      <c r="Z112" s="804"/>
      <c r="AA112" s="818" t="s">
        <v>111</v>
      </c>
      <c r="AB112" s="819"/>
      <c r="AC112" s="819"/>
      <c r="AD112" s="819"/>
      <c r="AE112" s="820"/>
      <c r="AF112" s="821" t="s">
        <v>111</v>
      </c>
      <c r="AG112" s="819"/>
      <c r="AH112" s="819"/>
      <c r="AI112" s="819"/>
      <c r="AJ112" s="820"/>
      <c r="AK112" s="821" t="s">
        <v>111</v>
      </c>
      <c r="AL112" s="819"/>
      <c r="AM112" s="819"/>
      <c r="AN112" s="819"/>
      <c r="AO112" s="820"/>
      <c r="AP112" s="789" t="s">
        <v>111</v>
      </c>
      <c r="AQ112" s="790"/>
      <c r="AR112" s="790"/>
      <c r="AS112" s="790"/>
      <c r="AT112" s="791"/>
      <c r="AU112" s="958"/>
      <c r="AV112" s="959"/>
      <c r="AW112" s="959"/>
      <c r="AX112" s="959"/>
      <c r="AY112" s="960"/>
      <c r="AZ112" s="802" t="s">
        <v>415</v>
      </c>
      <c r="BA112" s="803"/>
      <c r="BB112" s="803"/>
      <c r="BC112" s="803"/>
      <c r="BD112" s="803"/>
      <c r="BE112" s="803"/>
      <c r="BF112" s="803"/>
      <c r="BG112" s="803"/>
      <c r="BH112" s="803"/>
      <c r="BI112" s="803"/>
      <c r="BJ112" s="803"/>
      <c r="BK112" s="803"/>
      <c r="BL112" s="803"/>
      <c r="BM112" s="803"/>
      <c r="BN112" s="803"/>
      <c r="BO112" s="803"/>
      <c r="BP112" s="804"/>
      <c r="BQ112" s="805">
        <v>12673510</v>
      </c>
      <c r="BR112" s="806"/>
      <c r="BS112" s="806"/>
      <c r="BT112" s="806"/>
      <c r="BU112" s="806"/>
      <c r="BV112" s="806">
        <v>12211182</v>
      </c>
      <c r="BW112" s="806"/>
      <c r="BX112" s="806"/>
      <c r="BY112" s="806"/>
      <c r="BZ112" s="806"/>
      <c r="CA112" s="806">
        <v>11482715</v>
      </c>
      <c r="CB112" s="806"/>
      <c r="CC112" s="806"/>
      <c r="CD112" s="806"/>
      <c r="CE112" s="806"/>
      <c r="CF112" s="883">
        <v>79.599999999999994</v>
      </c>
      <c r="CG112" s="884"/>
      <c r="CH112" s="884"/>
      <c r="CI112" s="884"/>
      <c r="CJ112" s="884"/>
      <c r="CK112" s="952"/>
      <c r="CL112" s="901"/>
      <c r="CM112" s="838" t="s">
        <v>416</v>
      </c>
      <c r="CN112" s="839"/>
      <c r="CO112" s="839"/>
      <c r="CP112" s="839"/>
      <c r="CQ112" s="839"/>
      <c r="CR112" s="839"/>
      <c r="CS112" s="839"/>
      <c r="CT112" s="839"/>
      <c r="CU112" s="839"/>
      <c r="CV112" s="839"/>
      <c r="CW112" s="839"/>
      <c r="CX112" s="839"/>
      <c r="CY112" s="839"/>
      <c r="CZ112" s="839"/>
      <c r="DA112" s="839"/>
      <c r="DB112" s="839"/>
      <c r="DC112" s="839"/>
      <c r="DD112" s="839"/>
      <c r="DE112" s="839"/>
      <c r="DF112" s="840"/>
      <c r="DG112" s="805">
        <v>276790</v>
      </c>
      <c r="DH112" s="806"/>
      <c r="DI112" s="806"/>
      <c r="DJ112" s="806"/>
      <c r="DK112" s="806"/>
      <c r="DL112" s="806">
        <v>242175</v>
      </c>
      <c r="DM112" s="806"/>
      <c r="DN112" s="806"/>
      <c r="DO112" s="806"/>
      <c r="DP112" s="806"/>
      <c r="DQ112" s="806">
        <v>207611</v>
      </c>
      <c r="DR112" s="806"/>
      <c r="DS112" s="806"/>
      <c r="DT112" s="806"/>
      <c r="DU112" s="806"/>
      <c r="DV112" s="858">
        <v>1.4</v>
      </c>
      <c r="DW112" s="858"/>
      <c r="DX112" s="858"/>
      <c r="DY112" s="858"/>
      <c r="DZ112" s="859"/>
    </row>
    <row r="113" spans="1:130" s="197" customFormat="1" ht="26.25" customHeight="1" x14ac:dyDescent="0.15">
      <c r="A113" s="939"/>
      <c r="B113" s="940"/>
      <c r="C113" s="803" t="s">
        <v>417</v>
      </c>
      <c r="D113" s="803"/>
      <c r="E113" s="803"/>
      <c r="F113" s="803"/>
      <c r="G113" s="803"/>
      <c r="H113" s="803"/>
      <c r="I113" s="803"/>
      <c r="J113" s="803"/>
      <c r="K113" s="803"/>
      <c r="L113" s="803"/>
      <c r="M113" s="803"/>
      <c r="N113" s="803"/>
      <c r="O113" s="803"/>
      <c r="P113" s="803"/>
      <c r="Q113" s="803"/>
      <c r="R113" s="803"/>
      <c r="S113" s="803"/>
      <c r="T113" s="803"/>
      <c r="U113" s="803"/>
      <c r="V113" s="803"/>
      <c r="W113" s="803"/>
      <c r="X113" s="803"/>
      <c r="Y113" s="803"/>
      <c r="Z113" s="804"/>
      <c r="AA113" s="943">
        <v>1035576</v>
      </c>
      <c r="AB113" s="944"/>
      <c r="AC113" s="944"/>
      <c r="AD113" s="944"/>
      <c r="AE113" s="945"/>
      <c r="AF113" s="946">
        <v>1070021</v>
      </c>
      <c r="AG113" s="944"/>
      <c r="AH113" s="944"/>
      <c r="AI113" s="944"/>
      <c r="AJ113" s="945"/>
      <c r="AK113" s="946">
        <v>1134863</v>
      </c>
      <c r="AL113" s="944"/>
      <c r="AM113" s="944"/>
      <c r="AN113" s="944"/>
      <c r="AO113" s="945"/>
      <c r="AP113" s="947">
        <v>7.9</v>
      </c>
      <c r="AQ113" s="948"/>
      <c r="AR113" s="948"/>
      <c r="AS113" s="948"/>
      <c r="AT113" s="949"/>
      <c r="AU113" s="958"/>
      <c r="AV113" s="959"/>
      <c r="AW113" s="959"/>
      <c r="AX113" s="959"/>
      <c r="AY113" s="960"/>
      <c r="AZ113" s="802" t="s">
        <v>418</v>
      </c>
      <c r="BA113" s="803"/>
      <c r="BB113" s="803"/>
      <c r="BC113" s="803"/>
      <c r="BD113" s="803"/>
      <c r="BE113" s="803"/>
      <c r="BF113" s="803"/>
      <c r="BG113" s="803"/>
      <c r="BH113" s="803"/>
      <c r="BI113" s="803"/>
      <c r="BJ113" s="803"/>
      <c r="BK113" s="803"/>
      <c r="BL113" s="803"/>
      <c r="BM113" s="803"/>
      <c r="BN113" s="803"/>
      <c r="BO113" s="803"/>
      <c r="BP113" s="804"/>
      <c r="BQ113" s="805">
        <v>647022</v>
      </c>
      <c r="BR113" s="806"/>
      <c r="BS113" s="806"/>
      <c r="BT113" s="806"/>
      <c r="BU113" s="806"/>
      <c r="BV113" s="806">
        <v>124438</v>
      </c>
      <c r="BW113" s="806"/>
      <c r="BX113" s="806"/>
      <c r="BY113" s="806"/>
      <c r="BZ113" s="806"/>
      <c r="CA113" s="806">
        <v>76998</v>
      </c>
      <c r="CB113" s="806"/>
      <c r="CC113" s="806"/>
      <c r="CD113" s="806"/>
      <c r="CE113" s="806"/>
      <c r="CF113" s="883">
        <v>0.5</v>
      </c>
      <c r="CG113" s="884"/>
      <c r="CH113" s="884"/>
      <c r="CI113" s="884"/>
      <c r="CJ113" s="884"/>
      <c r="CK113" s="952"/>
      <c r="CL113" s="901"/>
      <c r="CM113" s="838" t="s">
        <v>419</v>
      </c>
      <c r="CN113" s="839"/>
      <c r="CO113" s="839"/>
      <c r="CP113" s="839"/>
      <c r="CQ113" s="839"/>
      <c r="CR113" s="839"/>
      <c r="CS113" s="839"/>
      <c r="CT113" s="839"/>
      <c r="CU113" s="839"/>
      <c r="CV113" s="839"/>
      <c r="CW113" s="839"/>
      <c r="CX113" s="839"/>
      <c r="CY113" s="839"/>
      <c r="CZ113" s="839"/>
      <c r="DA113" s="839"/>
      <c r="DB113" s="839"/>
      <c r="DC113" s="839"/>
      <c r="DD113" s="839"/>
      <c r="DE113" s="839"/>
      <c r="DF113" s="840"/>
      <c r="DG113" s="818" t="s">
        <v>111</v>
      </c>
      <c r="DH113" s="819"/>
      <c r="DI113" s="819"/>
      <c r="DJ113" s="819"/>
      <c r="DK113" s="820"/>
      <c r="DL113" s="821" t="s">
        <v>111</v>
      </c>
      <c r="DM113" s="819"/>
      <c r="DN113" s="819"/>
      <c r="DO113" s="819"/>
      <c r="DP113" s="820"/>
      <c r="DQ113" s="821" t="s">
        <v>111</v>
      </c>
      <c r="DR113" s="819"/>
      <c r="DS113" s="819"/>
      <c r="DT113" s="819"/>
      <c r="DU113" s="820"/>
      <c r="DV113" s="789" t="s">
        <v>111</v>
      </c>
      <c r="DW113" s="790"/>
      <c r="DX113" s="790"/>
      <c r="DY113" s="790"/>
      <c r="DZ113" s="791"/>
    </row>
    <row r="114" spans="1:130" s="197" customFormat="1" ht="26.25" customHeight="1" x14ac:dyDescent="0.15">
      <c r="A114" s="939"/>
      <c r="B114" s="940"/>
      <c r="C114" s="803" t="s">
        <v>420</v>
      </c>
      <c r="D114" s="803"/>
      <c r="E114" s="803"/>
      <c r="F114" s="803"/>
      <c r="G114" s="803"/>
      <c r="H114" s="803"/>
      <c r="I114" s="803"/>
      <c r="J114" s="803"/>
      <c r="K114" s="803"/>
      <c r="L114" s="803"/>
      <c r="M114" s="803"/>
      <c r="N114" s="803"/>
      <c r="O114" s="803"/>
      <c r="P114" s="803"/>
      <c r="Q114" s="803"/>
      <c r="R114" s="803"/>
      <c r="S114" s="803"/>
      <c r="T114" s="803"/>
      <c r="U114" s="803"/>
      <c r="V114" s="803"/>
      <c r="W114" s="803"/>
      <c r="X114" s="803"/>
      <c r="Y114" s="803"/>
      <c r="Z114" s="804"/>
      <c r="AA114" s="818">
        <v>206494</v>
      </c>
      <c r="AB114" s="819"/>
      <c r="AC114" s="819"/>
      <c r="AD114" s="819"/>
      <c r="AE114" s="820"/>
      <c r="AF114" s="821">
        <v>147871</v>
      </c>
      <c r="AG114" s="819"/>
      <c r="AH114" s="819"/>
      <c r="AI114" s="819"/>
      <c r="AJ114" s="820"/>
      <c r="AK114" s="821">
        <v>59795</v>
      </c>
      <c r="AL114" s="819"/>
      <c r="AM114" s="819"/>
      <c r="AN114" s="819"/>
      <c r="AO114" s="820"/>
      <c r="AP114" s="789">
        <v>0.4</v>
      </c>
      <c r="AQ114" s="790"/>
      <c r="AR114" s="790"/>
      <c r="AS114" s="790"/>
      <c r="AT114" s="791"/>
      <c r="AU114" s="958"/>
      <c r="AV114" s="959"/>
      <c r="AW114" s="959"/>
      <c r="AX114" s="959"/>
      <c r="AY114" s="960"/>
      <c r="AZ114" s="802" t="s">
        <v>421</v>
      </c>
      <c r="BA114" s="803"/>
      <c r="BB114" s="803"/>
      <c r="BC114" s="803"/>
      <c r="BD114" s="803"/>
      <c r="BE114" s="803"/>
      <c r="BF114" s="803"/>
      <c r="BG114" s="803"/>
      <c r="BH114" s="803"/>
      <c r="BI114" s="803"/>
      <c r="BJ114" s="803"/>
      <c r="BK114" s="803"/>
      <c r="BL114" s="803"/>
      <c r="BM114" s="803"/>
      <c r="BN114" s="803"/>
      <c r="BO114" s="803"/>
      <c r="BP114" s="804"/>
      <c r="BQ114" s="805">
        <v>5239598</v>
      </c>
      <c r="BR114" s="806"/>
      <c r="BS114" s="806"/>
      <c r="BT114" s="806"/>
      <c r="BU114" s="806"/>
      <c r="BV114" s="806">
        <v>4850216</v>
      </c>
      <c r="BW114" s="806"/>
      <c r="BX114" s="806"/>
      <c r="BY114" s="806"/>
      <c r="BZ114" s="806"/>
      <c r="CA114" s="806">
        <v>4866241</v>
      </c>
      <c r="CB114" s="806"/>
      <c r="CC114" s="806"/>
      <c r="CD114" s="806"/>
      <c r="CE114" s="806"/>
      <c r="CF114" s="883">
        <v>33.700000000000003</v>
      </c>
      <c r="CG114" s="884"/>
      <c r="CH114" s="884"/>
      <c r="CI114" s="884"/>
      <c r="CJ114" s="884"/>
      <c r="CK114" s="952"/>
      <c r="CL114" s="901"/>
      <c r="CM114" s="838" t="s">
        <v>422</v>
      </c>
      <c r="CN114" s="839"/>
      <c r="CO114" s="839"/>
      <c r="CP114" s="839"/>
      <c r="CQ114" s="839"/>
      <c r="CR114" s="839"/>
      <c r="CS114" s="839"/>
      <c r="CT114" s="839"/>
      <c r="CU114" s="839"/>
      <c r="CV114" s="839"/>
      <c r="CW114" s="839"/>
      <c r="CX114" s="839"/>
      <c r="CY114" s="839"/>
      <c r="CZ114" s="839"/>
      <c r="DA114" s="839"/>
      <c r="DB114" s="839"/>
      <c r="DC114" s="839"/>
      <c r="DD114" s="839"/>
      <c r="DE114" s="839"/>
      <c r="DF114" s="840"/>
      <c r="DG114" s="818" t="s">
        <v>111</v>
      </c>
      <c r="DH114" s="819"/>
      <c r="DI114" s="819"/>
      <c r="DJ114" s="819"/>
      <c r="DK114" s="820"/>
      <c r="DL114" s="821" t="s">
        <v>111</v>
      </c>
      <c r="DM114" s="819"/>
      <c r="DN114" s="819"/>
      <c r="DO114" s="819"/>
      <c r="DP114" s="820"/>
      <c r="DQ114" s="821" t="s">
        <v>111</v>
      </c>
      <c r="DR114" s="819"/>
      <c r="DS114" s="819"/>
      <c r="DT114" s="819"/>
      <c r="DU114" s="820"/>
      <c r="DV114" s="789" t="s">
        <v>111</v>
      </c>
      <c r="DW114" s="790"/>
      <c r="DX114" s="790"/>
      <c r="DY114" s="790"/>
      <c r="DZ114" s="791"/>
    </row>
    <row r="115" spans="1:130" s="197" customFormat="1" ht="26.25" customHeight="1" x14ac:dyDescent="0.15">
      <c r="A115" s="939"/>
      <c r="B115" s="940"/>
      <c r="C115" s="803" t="s">
        <v>423</v>
      </c>
      <c r="D115" s="803"/>
      <c r="E115" s="803"/>
      <c r="F115" s="803"/>
      <c r="G115" s="803"/>
      <c r="H115" s="803"/>
      <c r="I115" s="803"/>
      <c r="J115" s="803"/>
      <c r="K115" s="803"/>
      <c r="L115" s="803"/>
      <c r="M115" s="803"/>
      <c r="N115" s="803"/>
      <c r="O115" s="803"/>
      <c r="P115" s="803"/>
      <c r="Q115" s="803"/>
      <c r="R115" s="803"/>
      <c r="S115" s="803"/>
      <c r="T115" s="803"/>
      <c r="U115" s="803"/>
      <c r="V115" s="803"/>
      <c r="W115" s="803"/>
      <c r="X115" s="803"/>
      <c r="Y115" s="803"/>
      <c r="Z115" s="804"/>
      <c r="AA115" s="943">
        <v>35288</v>
      </c>
      <c r="AB115" s="944"/>
      <c r="AC115" s="944"/>
      <c r="AD115" s="944"/>
      <c r="AE115" s="945"/>
      <c r="AF115" s="946">
        <v>34435</v>
      </c>
      <c r="AG115" s="944"/>
      <c r="AH115" s="944"/>
      <c r="AI115" s="944"/>
      <c r="AJ115" s="945"/>
      <c r="AK115" s="946">
        <v>35996</v>
      </c>
      <c r="AL115" s="944"/>
      <c r="AM115" s="944"/>
      <c r="AN115" s="944"/>
      <c r="AO115" s="945"/>
      <c r="AP115" s="947">
        <v>0.2</v>
      </c>
      <c r="AQ115" s="948"/>
      <c r="AR115" s="948"/>
      <c r="AS115" s="948"/>
      <c r="AT115" s="949"/>
      <c r="AU115" s="958"/>
      <c r="AV115" s="959"/>
      <c r="AW115" s="959"/>
      <c r="AX115" s="959"/>
      <c r="AY115" s="960"/>
      <c r="AZ115" s="802" t="s">
        <v>424</v>
      </c>
      <c r="BA115" s="803"/>
      <c r="BB115" s="803"/>
      <c r="BC115" s="803"/>
      <c r="BD115" s="803"/>
      <c r="BE115" s="803"/>
      <c r="BF115" s="803"/>
      <c r="BG115" s="803"/>
      <c r="BH115" s="803"/>
      <c r="BI115" s="803"/>
      <c r="BJ115" s="803"/>
      <c r="BK115" s="803"/>
      <c r="BL115" s="803"/>
      <c r="BM115" s="803"/>
      <c r="BN115" s="803"/>
      <c r="BO115" s="803"/>
      <c r="BP115" s="804"/>
      <c r="BQ115" s="805" t="s">
        <v>111</v>
      </c>
      <c r="BR115" s="806"/>
      <c r="BS115" s="806"/>
      <c r="BT115" s="806"/>
      <c r="BU115" s="806"/>
      <c r="BV115" s="806" t="s">
        <v>111</v>
      </c>
      <c r="BW115" s="806"/>
      <c r="BX115" s="806"/>
      <c r="BY115" s="806"/>
      <c r="BZ115" s="806"/>
      <c r="CA115" s="806" t="s">
        <v>111</v>
      </c>
      <c r="CB115" s="806"/>
      <c r="CC115" s="806"/>
      <c r="CD115" s="806"/>
      <c r="CE115" s="806"/>
      <c r="CF115" s="883" t="s">
        <v>111</v>
      </c>
      <c r="CG115" s="884"/>
      <c r="CH115" s="884"/>
      <c r="CI115" s="884"/>
      <c r="CJ115" s="884"/>
      <c r="CK115" s="952"/>
      <c r="CL115" s="901"/>
      <c r="CM115" s="802" t="s">
        <v>425</v>
      </c>
      <c r="CN115" s="932"/>
      <c r="CO115" s="932"/>
      <c r="CP115" s="932"/>
      <c r="CQ115" s="932"/>
      <c r="CR115" s="932"/>
      <c r="CS115" s="932"/>
      <c r="CT115" s="932"/>
      <c r="CU115" s="932"/>
      <c r="CV115" s="932"/>
      <c r="CW115" s="932"/>
      <c r="CX115" s="932"/>
      <c r="CY115" s="932"/>
      <c r="CZ115" s="932"/>
      <c r="DA115" s="932"/>
      <c r="DB115" s="932"/>
      <c r="DC115" s="932"/>
      <c r="DD115" s="932"/>
      <c r="DE115" s="932"/>
      <c r="DF115" s="804"/>
      <c r="DG115" s="818" t="s">
        <v>111</v>
      </c>
      <c r="DH115" s="819"/>
      <c r="DI115" s="819"/>
      <c r="DJ115" s="819"/>
      <c r="DK115" s="820"/>
      <c r="DL115" s="821" t="s">
        <v>111</v>
      </c>
      <c r="DM115" s="819"/>
      <c r="DN115" s="819"/>
      <c r="DO115" s="819"/>
      <c r="DP115" s="820"/>
      <c r="DQ115" s="821" t="s">
        <v>111</v>
      </c>
      <c r="DR115" s="819"/>
      <c r="DS115" s="819"/>
      <c r="DT115" s="819"/>
      <c r="DU115" s="820"/>
      <c r="DV115" s="789" t="s">
        <v>111</v>
      </c>
      <c r="DW115" s="790"/>
      <c r="DX115" s="790"/>
      <c r="DY115" s="790"/>
      <c r="DZ115" s="791"/>
    </row>
    <row r="116" spans="1:130" s="197" customFormat="1" ht="26.25" customHeight="1" x14ac:dyDescent="0.15">
      <c r="A116" s="941"/>
      <c r="B116" s="942"/>
      <c r="C116" s="881" t="s">
        <v>426</v>
      </c>
      <c r="D116" s="881"/>
      <c r="E116" s="881"/>
      <c r="F116" s="881"/>
      <c r="G116" s="881"/>
      <c r="H116" s="881"/>
      <c r="I116" s="881"/>
      <c r="J116" s="881"/>
      <c r="K116" s="881"/>
      <c r="L116" s="881"/>
      <c r="M116" s="881"/>
      <c r="N116" s="881"/>
      <c r="O116" s="881"/>
      <c r="P116" s="881"/>
      <c r="Q116" s="881"/>
      <c r="R116" s="881"/>
      <c r="S116" s="881"/>
      <c r="T116" s="881"/>
      <c r="U116" s="881"/>
      <c r="V116" s="881"/>
      <c r="W116" s="881"/>
      <c r="X116" s="881"/>
      <c r="Y116" s="881"/>
      <c r="Z116" s="882"/>
      <c r="AA116" s="818">
        <v>132</v>
      </c>
      <c r="AB116" s="819"/>
      <c r="AC116" s="819"/>
      <c r="AD116" s="819"/>
      <c r="AE116" s="820"/>
      <c r="AF116" s="821">
        <v>271</v>
      </c>
      <c r="AG116" s="819"/>
      <c r="AH116" s="819"/>
      <c r="AI116" s="819"/>
      <c r="AJ116" s="820"/>
      <c r="AK116" s="821">
        <v>178</v>
      </c>
      <c r="AL116" s="819"/>
      <c r="AM116" s="819"/>
      <c r="AN116" s="819"/>
      <c r="AO116" s="820"/>
      <c r="AP116" s="789">
        <v>0</v>
      </c>
      <c r="AQ116" s="790"/>
      <c r="AR116" s="790"/>
      <c r="AS116" s="790"/>
      <c r="AT116" s="791"/>
      <c r="AU116" s="958"/>
      <c r="AV116" s="959"/>
      <c r="AW116" s="959"/>
      <c r="AX116" s="959"/>
      <c r="AY116" s="960"/>
      <c r="AZ116" s="802" t="s">
        <v>427</v>
      </c>
      <c r="BA116" s="803"/>
      <c r="BB116" s="803"/>
      <c r="BC116" s="803"/>
      <c r="BD116" s="803"/>
      <c r="BE116" s="803"/>
      <c r="BF116" s="803"/>
      <c r="BG116" s="803"/>
      <c r="BH116" s="803"/>
      <c r="BI116" s="803"/>
      <c r="BJ116" s="803"/>
      <c r="BK116" s="803"/>
      <c r="BL116" s="803"/>
      <c r="BM116" s="803"/>
      <c r="BN116" s="803"/>
      <c r="BO116" s="803"/>
      <c r="BP116" s="804"/>
      <c r="BQ116" s="805" t="s">
        <v>111</v>
      </c>
      <c r="BR116" s="806"/>
      <c r="BS116" s="806"/>
      <c r="BT116" s="806"/>
      <c r="BU116" s="806"/>
      <c r="BV116" s="806" t="s">
        <v>111</v>
      </c>
      <c r="BW116" s="806"/>
      <c r="BX116" s="806"/>
      <c r="BY116" s="806"/>
      <c r="BZ116" s="806"/>
      <c r="CA116" s="806" t="s">
        <v>111</v>
      </c>
      <c r="CB116" s="806"/>
      <c r="CC116" s="806"/>
      <c r="CD116" s="806"/>
      <c r="CE116" s="806"/>
      <c r="CF116" s="883" t="s">
        <v>111</v>
      </c>
      <c r="CG116" s="884"/>
      <c r="CH116" s="884"/>
      <c r="CI116" s="884"/>
      <c r="CJ116" s="884"/>
      <c r="CK116" s="952"/>
      <c r="CL116" s="901"/>
      <c r="CM116" s="838" t="s">
        <v>428</v>
      </c>
      <c r="CN116" s="839"/>
      <c r="CO116" s="839"/>
      <c r="CP116" s="839"/>
      <c r="CQ116" s="839"/>
      <c r="CR116" s="839"/>
      <c r="CS116" s="839"/>
      <c r="CT116" s="839"/>
      <c r="CU116" s="839"/>
      <c r="CV116" s="839"/>
      <c r="CW116" s="839"/>
      <c r="CX116" s="839"/>
      <c r="CY116" s="839"/>
      <c r="CZ116" s="839"/>
      <c r="DA116" s="839"/>
      <c r="DB116" s="839"/>
      <c r="DC116" s="839"/>
      <c r="DD116" s="839"/>
      <c r="DE116" s="839"/>
      <c r="DF116" s="840"/>
      <c r="DG116" s="818" t="s">
        <v>111</v>
      </c>
      <c r="DH116" s="819"/>
      <c r="DI116" s="819"/>
      <c r="DJ116" s="819"/>
      <c r="DK116" s="820"/>
      <c r="DL116" s="821" t="s">
        <v>111</v>
      </c>
      <c r="DM116" s="819"/>
      <c r="DN116" s="819"/>
      <c r="DO116" s="819"/>
      <c r="DP116" s="820"/>
      <c r="DQ116" s="821" t="s">
        <v>111</v>
      </c>
      <c r="DR116" s="819"/>
      <c r="DS116" s="819"/>
      <c r="DT116" s="819"/>
      <c r="DU116" s="820"/>
      <c r="DV116" s="789" t="s">
        <v>111</v>
      </c>
      <c r="DW116" s="790"/>
      <c r="DX116" s="790"/>
      <c r="DY116" s="790"/>
      <c r="DZ116" s="791"/>
    </row>
    <row r="117" spans="1:130" s="197" customFormat="1" ht="26.25" customHeight="1" x14ac:dyDescent="0.15">
      <c r="A117" s="922" t="s">
        <v>169</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72" t="s">
        <v>429</v>
      </c>
      <c r="Z117" s="924"/>
      <c r="AA117" s="929">
        <v>4677232</v>
      </c>
      <c r="AB117" s="930"/>
      <c r="AC117" s="930"/>
      <c r="AD117" s="930"/>
      <c r="AE117" s="931"/>
      <c r="AF117" s="933">
        <v>4587472</v>
      </c>
      <c r="AG117" s="930"/>
      <c r="AH117" s="930"/>
      <c r="AI117" s="930"/>
      <c r="AJ117" s="931"/>
      <c r="AK117" s="933">
        <v>4849121</v>
      </c>
      <c r="AL117" s="930"/>
      <c r="AM117" s="930"/>
      <c r="AN117" s="930"/>
      <c r="AO117" s="931"/>
      <c r="AP117" s="934"/>
      <c r="AQ117" s="935"/>
      <c r="AR117" s="935"/>
      <c r="AS117" s="935"/>
      <c r="AT117" s="936"/>
      <c r="AU117" s="958"/>
      <c r="AV117" s="959"/>
      <c r="AW117" s="959"/>
      <c r="AX117" s="959"/>
      <c r="AY117" s="960"/>
      <c r="AZ117" s="880" t="s">
        <v>430</v>
      </c>
      <c r="BA117" s="881"/>
      <c r="BB117" s="881"/>
      <c r="BC117" s="881"/>
      <c r="BD117" s="881"/>
      <c r="BE117" s="881"/>
      <c r="BF117" s="881"/>
      <c r="BG117" s="881"/>
      <c r="BH117" s="881"/>
      <c r="BI117" s="881"/>
      <c r="BJ117" s="881"/>
      <c r="BK117" s="881"/>
      <c r="BL117" s="881"/>
      <c r="BM117" s="881"/>
      <c r="BN117" s="881"/>
      <c r="BO117" s="881"/>
      <c r="BP117" s="882"/>
      <c r="BQ117" s="892" t="s">
        <v>111</v>
      </c>
      <c r="BR117" s="893"/>
      <c r="BS117" s="893"/>
      <c r="BT117" s="893"/>
      <c r="BU117" s="893"/>
      <c r="BV117" s="893" t="s">
        <v>111</v>
      </c>
      <c r="BW117" s="893"/>
      <c r="BX117" s="893"/>
      <c r="BY117" s="893"/>
      <c r="BZ117" s="893"/>
      <c r="CA117" s="893" t="s">
        <v>111</v>
      </c>
      <c r="CB117" s="893"/>
      <c r="CC117" s="893"/>
      <c r="CD117" s="893"/>
      <c r="CE117" s="893"/>
      <c r="CF117" s="883" t="s">
        <v>111</v>
      </c>
      <c r="CG117" s="884"/>
      <c r="CH117" s="884"/>
      <c r="CI117" s="884"/>
      <c r="CJ117" s="884"/>
      <c r="CK117" s="952"/>
      <c r="CL117" s="901"/>
      <c r="CM117" s="838" t="s">
        <v>431</v>
      </c>
      <c r="CN117" s="839"/>
      <c r="CO117" s="839"/>
      <c r="CP117" s="839"/>
      <c r="CQ117" s="839"/>
      <c r="CR117" s="839"/>
      <c r="CS117" s="839"/>
      <c r="CT117" s="839"/>
      <c r="CU117" s="839"/>
      <c r="CV117" s="839"/>
      <c r="CW117" s="839"/>
      <c r="CX117" s="839"/>
      <c r="CY117" s="839"/>
      <c r="CZ117" s="839"/>
      <c r="DA117" s="839"/>
      <c r="DB117" s="839"/>
      <c r="DC117" s="839"/>
      <c r="DD117" s="839"/>
      <c r="DE117" s="839"/>
      <c r="DF117" s="840"/>
      <c r="DG117" s="818" t="s">
        <v>111</v>
      </c>
      <c r="DH117" s="819"/>
      <c r="DI117" s="819"/>
      <c r="DJ117" s="819"/>
      <c r="DK117" s="820"/>
      <c r="DL117" s="821" t="s">
        <v>111</v>
      </c>
      <c r="DM117" s="819"/>
      <c r="DN117" s="819"/>
      <c r="DO117" s="819"/>
      <c r="DP117" s="820"/>
      <c r="DQ117" s="821" t="s">
        <v>111</v>
      </c>
      <c r="DR117" s="819"/>
      <c r="DS117" s="819"/>
      <c r="DT117" s="819"/>
      <c r="DU117" s="820"/>
      <c r="DV117" s="789" t="s">
        <v>111</v>
      </c>
      <c r="DW117" s="790"/>
      <c r="DX117" s="790"/>
      <c r="DY117" s="790"/>
      <c r="DZ117" s="791"/>
    </row>
    <row r="118" spans="1:130" s="197" customFormat="1" ht="26.25" customHeight="1" x14ac:dyDescent="0.15">
      <c r="A118" s="922" t="s">
        <v>405</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403</v>
      </c>
      <c r="AB118" s="923"/>
      <c r="AC118" s="923"/>
      <c r="AD118" s="923"/>
      <c r="AE118" s="924"/>
      <c r="AF118" s="925" t="s">
        <v>286</v>
      </c>
      <c r="AG118" s="923"/>
      <c r="AH118" s="923"/>
      <c r="AI118" s="923"/>
      <c r="AJ118" s="924"/>
      <c r="AK118" s="925" t="s">
        <v>285</v>
      </c>
      <c r="AL118" s="923"/>
      <c r="AM118" s="923"/>
      <c r="AN118" s="923"/>
      <c r="AO118" s="924"/>
      <c r="AP118" s="926" t="s">
        <v>404</v>
      </c>
      <c r="AQ118" s="927"/>
      <c r="AR118" s="927"/>
      <c r="AS118" s="927"/>
      <c r="AT118" s="928"/>
      <c r="AU118" s="961"/>
      <c r="AV118" s="962"/>
      <c r="AW118" s="962"/>
      <c r="AX118" s="962"/>
      <c r="AY118" s="962"/>
      <c r="AZ118" s="228" t="s">
        <v>169</v>
      </c>
      <c r="BA118" s="228"/>
      <c r="BB118" s="228"/>
      <c r="BC118" s="228"/>
      <c r="BD118" s="228"/>
      <c r="BE118" s="228"/>
      <c r="BF118" s="228"/>
      <c r="BG118" s="228"/>
      <c r="BH118" s="228"/>
      <c r="BI118" s="228"/>
      <c r="BJ118" s="228"/>
      <c r="BK118" s="228"/>
      <c r="BL118" s="228"/>
      <c r="BM118" s="228"/>
      <c r="BN118" s="228"/>
      <c r="BO118" s="872" t="s">
        <v>432</v>
      </c>
      <c r="BP118" s="873"/>
      <c r="BQ118" s="892">
        <v>52507582</v>
      </c>
      <c r="BR118" s="893"/>
      <c r="BS118" s="893"/>
      <c r="BT118" s="893"/>
      <c r="BU118" s="893"/>
      <c r="BV118" s="893">
        <v>52150821</v>
      </c>
      <c r="BW118" s="893"/>
      <c r="BX118" s="893"/>
      <c r="BY118" s="893"/>
      <c r="BZ118" s="893"/>
      <c r="CA118" s="893">
        <v>51227365</v>
      </c>
      <c r="CB118" s="893"/>
      <c r="CC118" s="893"/>
      <c r="CD118" s="893"/>
      <c r="CE118" s="893"/>
      <c r="CF118" s="778"/>
      <c r="CG118" s="779"/>
      <c r="CH118" s="779"/>
      <c r="CI118" s="779"/>
      <c r="CJ118" s="876"/>
      <c r="CK118" s="952"/>
      <c r="CL118" s="901"/>
      <c r="CM118" s="838" t="s">
        <v>433</v>
      </c>
      <c r="CN118" s="839"/>
      <c r="CO118" s="839"/>
      <c r="CP118" s="839"/>
      <c r="CQ118" s="839"/>
      <c r="CR118" s="839"/>
      <c r="CS118" s="839"/>
      <c r="CT118" s="839"/>
      <c r="CU118" s="839"/>
      <c r="CV118" s="839"/>
      <c r="CW118" s="839"/>
      <c r="CX118" s="839"/>
      <c r="CY118" s="839"/>
      <c r="CZ118" s="839"/>
      <c r="DA118" s="839"/>
      <c r="DB118" s="839"/>
      <c r="DC118" s="839"/>
      <c r="DD118" s="839"/>
      <c r="DE118" s="839"/>
      <c r="DF118" s="840"/>
      <c r="DG118" s="818" t="s">
        <v>111</v>
      </c>
      <c r="DH118" s="819"/>
      <c r="DI118" s="819"/>
      <c r="DJ118" s="819"/>
      <c r="DK118" s="820"/>
      <c r="DL118" s="821" t="s">
        <v>111</v>
      </c>
      <c r="DM118" s="819"/>
      <c r="DN118" s="819"/>
      <c r="DO118" s="819"/>
      <c r="DP118" s="820"/>
      <c r="DQ118" s="821" t="s">
        <v>111</v>
      </c>
      <c r="DR118" s="819"/>
      <c r="DS118" s="819"/>
      <c r="DT118" s="819"/>
      <c r="DU118" s="820"/>
      <c r="DV118" s="789" t="s">
        <v>111</v>
      </c>
      <c r="DW118" s="790"/>
      <c r="DX118" s="790"/>
      <c r="DY118" s="790"/>
      <c r="DZ118" s="791"/>
    </row>
    <row r="119" spans="1:130" s="197" customFormat="1" ht="26.25" customHeight="1" x14ac:dyDescent="0.15">
      <c r="A119" s="898" t="s">
        <v>408</v>
      </c>
      <c r="B119" s="899"/>
      <c r="C119" s="904" t="s">
        <v>409</v>
      </c>
      <c r="D119" s="905"/>
      <c r="E119" s="905"/>
      <c r="F119" s="905"/>
      <c r="G119" s="905"/>
      <c r="H119" s="905"/>
      <c r="I119" s="905"/>
      <c r="J119" s="905"/>
      <c r="K119" s="905"/>
      <c r="L119" s="905"/>
      <c r="M119" s="905"/>
      <c r="N119" s="905"/>
      <c r="O119" s="905"/>
      <c r="P119" s="905"/>
      <c r="Q119" s="905"/>
      <c r="R119" s="905"/>
      <c r="S119" s="905"/>
      <c r="T119" s="905"/>
      <c r="U119" s="905"/>
      <c r="V119" s="905"/>
      <c r="W119" s="905"/>
      <c r="X119" s="905"/>
      <c r="Y119" s="905"/>
      <c r="Z119" s="906"/>
      <c r="AA119" s="907" t="s">
        <v>111</v>
      </c>
      <c r="AB119" s="908"/>
      <c r="AC119" s="908"/>
      <c r="AD119" s="908"/>
      <c r="AE119" s="909"/>
      <c r="AF119" s="910" t="s">
        <v>111</v>
      </c>
      <c r="AG119" s="908"/>
      <c r="AH119" s="908"/>
      <c r="AI119" s="908"/>
      <c r="AJ119" s="909"/>
      <c r="AK119" s="910" t="s">
        <v>111</v>
      </c>
      <c r="AL119" s="908"/>
      <c r="AM119" s="908"/>
      <c r="AN119" s="908"/>
      <c r="AO119" s="909"/>
      <c r="AP119" s="911" t="s">
        <v>111</v>
      </c>
      <c r="AQ119" s="912"/>
      <c r="AR119" s="912"/>
      <c r="AS119" s="912"/>
      <c r="AT119" s="913"/>
      <c r="AU119" s="914" t="s">
        <v>434</v>
      </c>
      <c r="AV119" s="915"/>
      <c r="AW119" s="915"/>
      <c r="AX119" s="915"/>
      <c r="AY119" s="916"/>
      <c r="AZ119" s="851" t="s">
        <v>435</v>
      </c>
      <c r="BA119" s="793"/>
      <c r="BB119" s="793"/>
      <c r="BC119" s="793"/>
      <c r="BD119" s="793"/>
      <c r="BE119" s="793"/>
      <c r="BF119" s="793"/>
      <c r="BG119" s="793"/>
      <c r="BH119" s="793"/>
      <c r="BI119" s="793"/>
      <c r="BJ119" s="793"/>
      <c r="BK119" s="793"/>
      <c r="BL119" s="793"/>
      <c r="BM119" s="793"/>
      <c r="BN119" s="793"/>
      <c r="BO119" s="793"/>
      <c r="BP119" s="794"/>
      <c r="BQ119" s="834">
        <v>12692849</v>
      </c>
      <c r="BR119" s="835"/>
      <c r="BS119" s="835"/>
      <c r="BT119" s="835"/>
      <c r="BU119" s="835"/>
      <c r="BV119" s="835">
        <v>13016611</v>
      </c>
      <c r="BW119" s="835"/>
      <c r="BX119" s="835"/>
      <c r="BY119" s="835"/>
      <c r="BZ119" s="835"/>
      <c r="CA119" s="835">
        <v>14685279</v>
      </c>
      <c r="CB119" s="835"/>
      <c r="CC119" s="835"/>
      <c r="CD119" s="835"/>
      <c r="CE119" s="835"/>
      <c r="CF119" s="896">
        <v>101.8</v>
      </c>
      <c r="CG119" s="897"/>
      <c r="CH119" s="897"/>
      <c r="CI119" s="897"/>
      <c r="CJ119" s="897"/>
      <c r="CK119" s="953"/>
      <c r="CL119" s="903"/>
      <c r="CM119" s="860" t="s">
        <v>436</v>
      </c>
      <c r="CN119" s="861"/>
      <c r="CO119" s="861"/>
      <c r="CP119" s="861"/>
      <c r="CQ119" s="861"/>
      <c r="CR119" s="861"/>
      <c r="CS119" s="861"/>
      <c r="CT119" s="861"/>
      <c r="CU119" s="861"/>
      <c r="CV119" s="861"/>
      <c r="CW119" s="861"/>
      <c r="CX119" s="861"/>
      <c r="CY119" s="861"/>
      <c r="CZ119" s="861"/>
      <c r="DA119" s="861"/>
      <c r="DB119" s="861"/>
      <c r="DC119" s="861"/>
      <c r="DD119" s="861"/>
      <c r="DE119" s="861"/>
      <c r="DF119" s="862"/>
      <c r="DG119" s="751" t="s">
        <v>111</v>
      </c>
      <c r="DH119" s="752"/>
      <c r="DI119" s="752"/>
      <c r="DJ119" s="752"/>
      <c r="DK119" s="753"/>
      <c r="DL119" s="754" t="s">
        <v>111</v>
      </c>
      <c r="DM119" s="752"/>
      <c r="DN119" s="752"/>
      <c r="DO119" s="752"/>
      <c r="DP119" s="753"/>
      <c r="DQ119" s="754" t="s">
        <v>111</v>
      </c>
      <c r="DR119" s="752"/>
      <c r="DS119" s="752"/>
      <c r="DT119" s="752"/>
      <c r="DU119" s="753"/>
      <c r="DV119" s="842" t="s">
        <v>111</v>
      </c>
      <c r="DW119" s="843"/>
      <c r="DX119" s="843"/>
      <c r="DY119" s="843"/>
      <c r="DZ119" s="844"/>
    </row>
    <row r="120" spans="1:130" s="197" customFormat="1" ht="26.25" customHeight="1" x14ac:dyDescent="0.15">
      <c r="A120" s="900"/>
      <c r="B120" s="901"/>
      <c r="C120" s="838" t="s">
        <v>412</v>
      </c>
      <c r="D120" s="839"/>
      <c r="E120" s="839"/>
      <c r="F120" s="839"/>
      <c r="G120" s="839"/>
      <c r="H120" s="839"/>
      <c r="I120" s="839"/>
      <c r="J120" s="839"/>
      <c r="K120" s="839"/>
      <c r="L120" s="839"/>
      <c r="M120" s="839"/>
      <c r="N120" s="839"/>
      <c r="O120" s="839"/>
      <c r="P120" s="839"/>
      <c r="Q120" s="839"/>
      <c r="R120" s="839"/>
      <c r="S120" s="839"/>
      <c r="T120" s="839"/>
      <c r="U120" s="839"/>
      <c r="V120" s="839"/>
      <c r="W120" s="839"/>
      <c r="X120" s="839"/>
      <c r="Y120" s="839"/>
      <c r="Z120" s="840"/>
      <c r="AA120" s="818" t="s">
        <v>111</v>
      </c>
      <c r="AB120" s="819"/>
      <c r="AC120" s="819"/>
      <c r="AD120" s="819"/>
      <c r="AE120" s="820"/>
      <c r="AF120" s="821" t="s">
        <v>111</v>
      </c>
      <c r="AG120" s="819"/>
      <c r="AH120" s="819"/>
      <c r="AI120" s="819"/>
      <c r="AJ120" s="820"/>
      <c r="AK120" s="821" t="s">
        <v>111</v>
      </c>
      <c r="AL120" s="819"/>
      <c r="AM120" s="819"/>
      <c r="AN120" s="819"/>
      <c r="AO120" s="820"/>
      <c r="AP120" s="789" t="s">
        <v>111</v>
      </c>
      <c r="AQ120" s="790"/>
      <c r="AR120" s="790"/>
      <c r="AS120" s="790"/>
      <c r="AT120" s="791"/>
      <c r="AU120" s="917"/>
      <c r="AV120" s="918"/>
      <c r="AW120" s="918"/>
      <c r="AX120" s="918"/>
      <c r="AY120" s="919"/>
      <c r="AZ120" s="802" t="s">
        <v>437</v>
      </c>
      <c r="BA120" s="803"/>
      <c r="BB120" s="803"/>
      <c r="BC120" s="803"/>
      <c r="BD120" s="803"/>
      <c r="BE120" s="803"/>
      <c r="BF120" s="803"/>
      <c r="BG120" s="803"/>
      <c r="BH120" s="803"/>
      <c r="BI120" s="803"/>
      <c r="BJ120" s="803"/>
      <c r="BK120" s="803"/>
      <c r="BL120" s="803"/>
      <c r="BM120" s="803"/>
      <c r="BN120" s="803"/>
      <c r="BO120" s="803"/>
      <c r="BP120" s="804"/>
      <c r="BQ120" s="805">
        <v>663781</v>
      </c>
      <c r="BR120" s="806"/>
      <c r="BS120" s="806"/>
      <c r="BT120" s="806"/>
      <c r="BU120" s="806"/>
      <c r="BV120" s="806">
        <v>653246</v>
      </c>
      <c r="BW120" s="806"/>
      <c r="BX120" s="806"/>
      <c r="BY120" s="806"/>
      <c r="BZ120" s="806"/>
      <c r="CA120" s="806">
        <v>589127</v>
      </c>
      <c r="CB120" s="806"/>
      <c r="CC120" s="806"/>
      <c r="CD120" s="806"/>
      <c r="CE120" s="806"/>
      <c r="CF120" s="883">
        <v>4.0999999999999996</v>
      </c>
      <c r="CG120" s="884"/>
      <c r="CH120" s="884"/>
      <c r="CI120" s="884"/>
      <c r="CJ120" s="884"/>
      <c r="CK120" s="885" t="s">
        <v>438</v>
      </c>
      <c r="CL120" s="845"/>
      <c r="CM120" s="845"/>
      <c r="CN120" s="845"/>
      <c r="CO120" s="846"/>
      <c r="CP120" s="889" t="s">
        <v>439</v>
      </c>
      <c r="CQ120" s="890"/>
      <c r="CR120" s="890"/>
      <c r="CS120" s="890"/>
      <c r="CT120" s="890"/>
      <c r="CU120" s="890"/>
      <c r="CV120" s="890"/>
      <c r="CW120" s="890"/>
      <c r="CX120" s="890"/>
      <c r="CY120" s="890"/>
      <c r="CZ120" s="890"/>
      <c r="DA120" s="890"/>
      <c r="DB120" s="890"/>
      <c r="DC120" s="890"/>
      <c r="DD120" s="890"/>
      <c r="DE120" s="890"/>
      <c r="DF120" s="891"/>
      <c r="DG120" s="834">
        <v>850312</v>
      </c>
      <c r="DH120" s="835"/>
      <c r="DI120" s="835"/>
      <c r="DJ120" s="835"/>
      <c r="DK120" s="835"/>
      <c r="DL120" s="835">
        <v>1046590</v>
      </c>
      <c r="DM120" s="835"/>
      <c r="DN120" s="835"/>
      <c r="DO120" s="835"/>
      <c r="DP120" s="835"/>
      <c r="DQ120" s="835">
        <v>4957941</v>
      </c>
      <c r="DR120" s="835"/>
      <c r="DS120" s="835"/>
      <c r="DT120" s="835"/>
      <c r="DU120" s="835"/>
      <c r="DV120" s="836">
        <v>34.4</v>
      </c>
      <c r="DW120" s="836"/>
      <c r="DX120" s="836"/>
      <c r="DY120" s="836"/>
      <c r="DZ120" s="837"/>
    </row>
    <row r="121" spans="1:130" s="197" customFormat="1" ht="26.25" customHeight="1" x14ac:dyDescent="0.15">
      <c r="A121" s="900"/>
      <c r="B121" s="901"/>
      <c r="C121" s="877" t="s">
        <v>440</v>
      </c>
      <c r="D121" s="878"/>
      <c r="E121" s="878"/>
      <c r="F121" s="878"/>
      <c r="G121" s="878"/>
      <c r="H121" s="878"/>
      <c r="I121" s="878"/>
      <c r="J121" s="878"/>
      <c r="K121" s="878"/>
      <c r="L121" s="878"/>
      <c r="M121" s="878"/>
      <c r="N121" s="878"/>
      <c r="O121" s="878"/>
      <c r="P121" s="878"/>
      <c r="Q121" s="878"/>
      <c r="R121" s="878"/>
      <c r="S121" s="878"/>
      <c r="T121" s="878"/>
      <c r="U121" s="878"/>
      <c r="V121" s="878"/>
      <c r="W121" s="878"/>
      <c r="X121" s="878"/>
      <c r="Y121" s="878"/>
      <c r="Z121" s="879"/>
      <c r="AA121" s="818">
        <v>31199</v>
      </c>
      <c r="AB121" s="819"/>
      <c r="AC121" s="819"/>
      <c r="AD121" s="819"/>
      <c r="AE121" s="820"/>
      <c r="AF121" s="821">
        <v>31202</v>
      </c>
      <c r="AG121" s="819"/>
      <c r="AH121" s="819"/>
      <c r="AI121" s="819"/>
      <c r="AJ121" s="820"/>
      <c r="AK121" s="821">
        <v>32543</v>
      </c>
      <c r="AL121" s="819"/>
      <c r="AM121" s="819"/>
      <c r="AN121" s="819"/>
      <c r="AO121" s="820"/>
      <c r="AP121" s="789">
        <v>0.2</v>
      </c>
      <c r="AQ121" s="790"/>
      <c r="AR121" s="790"/>
      <c r="AS121" s="790"/>
      <c r="AT121" s="791"/>
      <c r="AU121" s="917"/>
      <c r="AV121" s="918"/>
      <c r="AW121" s="918"/>
      <c r="AX121" s="918"/>
      <c r="AY121" s="919"/>
      <c r="AZ121" s="880" t="s">
        <v>441</v>
      </c>
      <c r="BA121" s="881"/>
      <c r="BB121" s="881"/>
      <c r="BC121" s="881"/>
      <c r="BD121" s="881"/>
      <c r="BE121" s="881"/>
      <c r="BF121" s="881"/>
      <c r="BG121" s="881"/>
      <c r="BH121" s="881"/>
      <c r="BI121" s="881"/>
      <c r="BJ121" s="881"/>
      <c r="BK121" s="881"/>
      <c r="BL121" s="881"/>
      <c r="BM121" s="881"/>
      <c r="BN121" s="881"/>
      <c r="BO121" s="881"/>
      <c r="BP121" s="882"/>
      <c r="BQ121" s="892">
        <v>33921549</v>
      </c>
      <c r="BR121" s="893"/>
      <c r="BS121" s="893"/>
      <c r="BT121" s="893"/>
      <c r="BU121" s="893"/>
      <c r="BV121" s="893">
        <v>34498588</v>
      </c>
      <c r="BW121" s="893"/>
      <c r="BX121" s="893"/>
      <c r="BY121" s="893"/>
      <c r="BZ121" s="893"/>
      <c r="CA121" s="893">
        <v>34060874</v>
      </c>
      <c r="CB121" s="893"/>
      <c r="CC121" s="893"/>
      <c r="CD121" s="893"/>
      <c r="CE121" s="893"/>
      <c r="CF121" s="894">
        <v>236.1</v>
      </c>
      <c r="CG121" s="895"/>
      <c r="CH121" s="895"/>
      <c r="CI121" s="895"/>
      <c r="CJ121" s="895"/>
      <c r="CK121" s="886"/>
      <c r="CL121" s="847"/>
      <c r="CM121" s="847"/>
      <c r="CN121" s="847"/>
      <c r="CO121" s="848"/>
      <c r="CP121" s="863" t="s">
        <v>442</v>
      </c>
      <c r="CQ121" s="864"/>
      <c r="CR121" s="864"/>
      <c r="CS121" s="864"/>
      <c r="CT121" s="864"/>
      <c r="CU121" s="864"/>
      <c r="CV121" s="864"/>
      <c r="CW121" s="864"/>
      <c r="CX121" s="864"/>
      <c r="CY121" s="864"/>
      <c r="CZ121" s="864"/>
      <c r="DA121" s="864"/>
      <c r="DB121" s="864"/>
      <c r="DC121" s="864"/>
      <c r="DD121" s="864"/>
      <c r="DE121" s="864"/>
      <c r="DF121" s="865"/>
      <c r="DG121" s="805">
        <v>3147833</v>
      </c>
      <c r="DH121" s="806"/>
      <c r="DI121" s="806"/>
      <c r="DJ121" s="806"/>
      <c r="DK121" s="806"/>
      <c r="DL121" s="806">
        <v>3082541</v>
      </c>
      <c r="DM121" s="806"/>
      <c r="DN121" s="806"/>
      <c r="DO121" s="806"/>
      <c r="DP121" s="806"/>
      <c r="DQ121" s="806">
        <v>2940831</v>
      </c>
      <c r="DR121" s="806"/>
      <c r="DS121" s="806"/>
      <c r="DT121" s="806"/>
      <c r="DU121" s="806"/>
      <c r="DV121" s="858">
        <v>20.399999999999999</v>
      </c>
      <c r="DW121" s="858"/>
      <c r="DX121" s="858"/>
      <c r="DY121" s="858"/>
      <c r="DZ121" s="859"/>
    </row>
    <row r="122" spans="1:130" s="197" customFormat="1" ht="26.25" customHeight="1" x14ac:dyDescent="0.15">
      <c r="A122" s="900"/>
      <c r="B122" s="901"/>
      <c r="C122" s="838" t="s">
        <v>422</v>
      </c>
      <c r="D122" s="839"/>
      <c r="E122" s="839"/>
      <c r="F122" s="839"/>
      <c r="G122" s="839"/>
      <c r="H122" s="839"/>
      <c r="I122" s="839"/>
      <c r="J122" s="839"/>
      <c r="K122" s="839"/>
      <c r="L122" s="839"/>
      <c r="M122" s="839"/>
      <c r="N122" s="839"/>
      <c r="O122" s="839"/>
      <c r="P122" s="839"/>
      <c r="Q122" s="839"/>
      <c r="R122" s="839"/>
      <c r="S122" s="839"/>
      <c r="T122" s="839"/>
      <c r="U122" s="839"/>
      <c r="V122" s="839"/>
      <c r="W122" s="839"/>
      <c r="X122" s="839"/>
      <c r="Y122" s="839"/>
      <c r="Z122" s="840"/>
      <c r="AA122" s="818" t="s">
        <v>111</v>
      </c>
      <c r="AB122" s="819"/>
      <c r="AC122" s="819"/>
      <c r="AD122" s="819"/>
      <c r="AE122" s="820"/>
      <c r="AF122" s="821" t="s">
        <v>111</v>
      </c>
      <c r="AG122" s="819"/>
      <c r="AH122" s="819"/>
      <c r="AI122" s="819"/>
      <c r="AJ122" s="820"/>
      <c r="AK122" s="821" t="s">
        <v>111</v>
      </c>
      <c r="AL122" s="819"/>
      <c r="AM122" s="819"/>
      <c r="AN122" s="819"/>
      <c r="AO122" s="820"/>
      <c r="AP122" s="789" t="s">
        <v>111</v>
      </c>
      <c r="AQ122" s="790"/>
      <c r="AR122" s="790"/>
      <c r="AS122" s="790"/>
      <c r="AT122" s="791"/>
      <c r="AU122" s="920"/>
      <c r="AV122" s="921"/>
      <c r="AW122" s="921"/>
      <c r="AX122" s="921"/>
      <c r="AY122" s="921"/>
      <c r="AZ122" s="228" t="s">
        <v>169</v>
      </c>
      <c r="BA122" s="228"/>
      <c r="BB122" s="228"/>
      <c r="BC122" s="228"/>
      <c r="BD122" s="228"/>
      <c r="BE122" s="228"/>
      <c r="BF122" s="228"/>
      <c r="BG122" s="228"/>
      <c r="BH122" s="228"/>
      <c r="BI122" s="228"/>
      <c r="BJ122" s="228"/>
      <c r="BK122" s="228"/>
      <c r="BL122" s="228"/>
      <c r="BM122" s="228"/>
      <c r="BN122" s="228"/>
      <c r="BO122" s="872" t="s">
        <v>443</v>
      </c>
      <c r="BP122" s="873"/>
      <c r="BQ122" s="874">
        <v>47278179</v>
      </c>
      <c r="BR122" s="875"/>
      <c r="BS122" s="875"/>
      <c r="BT122" s="875"/>
      <c r="BU122" s="875"/>
      <c r="BV122" s="875">
        <v>48168445</v>
      </c>
      <c r="BW122" s="875"/>
      <c r="BX122" s="875"/>
      <c r="BY122" s="875"/>
      <c r="BZ122" s="875"/>
      <c r="CA122" s="875">
        <v>49335280</v>
      </c>
      <c r="CB122" s="875"/>
      <c r="CC122" s="875"/>
      <c r="CD122" s="875"/>
      <c r="CE122" s="875"/>
      <c r="CF122" s="778"/>
      <c r="CG122" s="779"/>
      <c r="CH122" s="779"/>
      <c r="CI122" s="779"/>
      <c r="CJ122" s="876"/>
      <c r="CK122" s="886"/>
      <c r="CL122" s="847"/>
      <c r="CM122" s="847"/>
      <c r="CN122" s="847"/>
      <c r="CO122" s="848"/>
      <c r="CP122" s="863" t="s">
        <v>444</v>
      </c>
      <c r="CQ122" s="864"/>
      <c r="CR122" s="864"/>
      <c r="CS122" s="864"/>
      <c r="CT122" s="864"/>
      <c r="CU122" s="864"/>
      <c r="CV122" s="864"/>
      <c r="CW122" s="864"/>
      <c r="CX122" s="864"/>
      <c r="CY122" s="864"/>
      <c r="CZ122" s="864"/>
      <c r="DA122" s="864"/>
      <c r="DB122" s="864"/>
      <c r="DC122" s="864"/>
      <c r="DD122" s="864"/>
      <c r="DE122" s="864"/>
      <c r="DF122" s="865"/>
      <c r="DG122" s="805">
        <v>2921939</v>
      </c>
      <c r="DH122" s="806"/>
      <c r="DI122" s="806"/>
      <c r="DJ122" s="806"/>
      <c r="DK122" s="806"/>
      <c r="DL122" s="806">
        <v>2673232</v>
      </c>
      <c r="DM122" s="806"/>
      <c r="DN122" s="806"/>
      <c r="DO122" s="806"/>
      <c r="DP122" s="806"/>
      <c r="DQ122" s="806">
        <v>2447182</v>
      </c>
      <c r="DR122" s="806"/>
      <c r="DS122" s="806"/>
      <c r="DT122" s="806"/>
      <c r="DU122" s="806"/>
      <c r="DV122" s="858">
        <v>17</v>
      </c>
      <c r="DW122" s="858"/>
      <c r="DX122" s="858"/>
      <c r="DY122" s="858"/>
      <c r="DZ122" s="859"/>
    </row>
    <row r="123" spans="1:130" s="197" customFormat="1" ht="26.25" customHeight="1" thickBot="1" x14ac:dyDescent="0.2">
      <c r="A123" s="900"/>
      <c r="B123" s="901"/>
      <c r="C123" s="838" t="s">
        <v>428</v>
      </c>
      <c r="D123" s="839"/>
      <c r="E123" s="839"/>
      <c r="F123" s="839"/>
      <c r="G123" s="839"/>
      <c r="H123" s="839"/>
      <c r="I123" s="839"/>
      <c r="J123" s="839"/>
      <c r="K123" s="839"/>
      <c r="L123" s="839"/>
      <c r="M123" s="839"/>
      <c r="N123" s="839"/>
      <c r="O123" s="839"/>
      <c r="P123" s="839"/>
      <c r="Q123" s="839"/>
      <c r="R123" s="839"/>
      <c r="S123" s="839"/>
      <c r="T123" s="839"/>
      <c r="U123" s="839"/>
      <c r="V123" s="839"/>
      <c r="W123" s="839"/>
      <c r="X123" s="839"/>
      <c r="Y123" s="839"/>
      <c r="Z123" s="840"/>
      <c r="AA123" s="818" t="s">
        <v>111</v>
      </c>
      <c r="AB123" s="819"/>
      <c r="AC123" s="819"/>
      <c r="AD123" s="819"/>
      <c r="AE123" s="820"/>
      <c r="AF123" s="821" t="s">
        <v>111</v>
      </c>
      <c r="AG123" s="819"/>
      <c r="AH123" s="819"/>
      <c r="AI123" s="819"/>
      <c r="AJ123" s="820"/>
      <c r="AK123" s="821" t="s">
        <v>111</v>
      </c>
      <c r="AL123" s="819"/>
      <c r="AM123" s="819"/>
      <c r="AN123" s="819"/>
      <c r="AO123" s="820"/>
      <c r="AP123" s="789" t="s">
        <v>111</v>
      </c>
      <c r="AQ123" s="790"/>
      <c r="AR123" s="790"/>
      <c r="AS123" s="790"/>
      <c r="AT123" s="791"/>
      <c r="AU123" s="869" t="s">
        <v>445</v>
      </c>
      <c r="AV123" s="870"/>
      <c r="AW123" s="870"/>
      <c r="AX123" s="870"/>
      <c r="AY123" s="870"/>
      <c r="AZ123" s="870"/>
      <c r="BA123" s="870"/>
      <c r="BB123" s="870"/>
      <c r="BC123" s="870"/>
      <c r="BD123" s="870"/>
      <c r="BE123" s="870"/>
      <c r="BF123" s="870"/>
      <c r="BG123" s="870"/>
      <c r="BH123" s="870"/>
      <c r="BI123" s="870"/>
      <c r="BJ123" s="870"/>
      <c r="BK123" s="870"/>
      <c r="BL123" s="870"/>
      <c r="BM123" s="870"/>
      <c r="BN123" s="870"/>
      <c r="BO123" s="870"/>
      <c r="BP123" s="871"/>
      <c r="BQ123" s="866">
        <v>35.4</v>
      </c>
      <c r="BR123" s="867"/>
      <c r="BS123" s="867"/>
      <c r="BT123" s="867"/>
      <c r="BU123" s="867"/>
      <c r="BV123" s="867">
        <v>27.3</v>
      </c>
      <c r="BW123" s="867"/>
      <c r="BX123" s="867"/>
      <c r="BY123" s="867"/>
      <c r="BZ123" s="867"/>
      <c r="CA123" s="867">
        <v>13.1</v>
      </c>
      <c r="CB123" s="867"/>
      <c r="CC123" s="867"/>
      <c r="CD123" s="867"/>
      <c r="CE123" s="867"/>
      <c r="CF123" s="765"/>
      <c r="CG123" s="766"/>
      <c r="CH123" s="766"/>
      <c r="CI123" s="766"/>
      <c r="CJ123" s="868"/>
      <c r="CK123" s="886"/>
      <c r="CL123" s="847"/>
      <c r="CM123" s="847"/>
      <c r="CN123" s="847"/>
      <c r="CO123" s="848"/>
      <c r="CP123" s="863" t="s">
        <v>446</v>
      </c>
      <c r="CQ123" s="864"/>
      <c r="CR123" s="864"/>
      <c r="CS123" s="864"/>
      <c r="CT123" s="864"/>
      <c r="CU123" s="864"/>
      <c r="CV123" s="864"/>
      <c r="CW123" s="864"/>
      <c r="CX123" s="864"/>
      <c r="CY123" s="864"/>
      <c r="CZ123" s="864"/>
      <c r="DA123" s="864"/>
      <c r="DB123" s="864"/>
      <c r="DC123" s="864"/>
      <c r="DD123" s="864"/>
      <c r="DE123" s="864"/>
      <c r="DF123" s="865"/>
      <c r="DG123" s="818">
        <v>5667995</v>
      </c>
      <c r="DH123" s="819"/>
      <c r="DI123" s="819"/>
      <c r="DJ123" s="819"/>
      <c r="DK123" s="820"/>
      <c r="DL123" s="821">
        <v>5286832</v>
      </c>
      <c r="DM123" s="819"/>
      <c r="DN123" s="819"/>
      <c r="DO123" s="819"/>
      <c r="DP123" s="820"/>
      <c r="DQ123" s="821">
        <v>1024592</v>
      </c>
      <c r="DR123" s="819"/>
      <c r="DS123" s="819"/>
      <c r="DT123" s="819"/>
      <c r="DU123" s="820"/>
      <c r="DV123" s="789">
        <v>7.1</v>
      </c>
      <c r="DW123" s="790"/>
      <c r="DX123" s="790"/>
      <c r="DY123" s="790"/>
      <c r="DZ123" s="791"/>
    </row>
    <row r="124" spans="1:130" s="197" customFormat="1" ht="26.25" customHeight="1" x14ac:dyDescent="0.15">
      <c r="A124" s="900"/>
      <c r="B124" s="901"/>
      <c r="C124" s="838" t="s">
        <v>431</v>
      </c>
      <c r="D124" s="839"/>
      <c r="E124" s="839"/>
      <c r="F124" s="839"/>
      <c r="G124" s="839"/>
      <c r="H124" s="839"/>
      <c r="I124" s="839"/>
      <c r="J124" s="839"/>
      <c r="K124" s="839"/>
      <c r="L124" s="839"/>
      <c r="M124" s="839"/>
      <c r="N124" s="839"/>
      <c r="O124" s="839"/>
      <c r="P124" s="839"/>
      <c r="Q124" s="839"/>
      <c r="R124" s="839"/>
      <c r="S124" s="839"/>
      <c r="T124" s="839"/>
      <c r="U124" s="839"/>
      <c r="V124" s="839"/>
      <c r="W124" s="839"/>
      <c r="X124" s="839"/>
      <c r="Y124" s="839"/>
      <c r="Z124" s="840"/>
      <c r="AA124" s="818" t="s">
        <v>111</v>
      </c>
      <c r="AB124" s="819"/>
      <c r="AC124" s="819"/>
      <c r="AD124" s="819"/>
      <c r="AE124" s="820"/>
      <c r="AF124" s="821" t="s">
        <v>111</v>
      </c>
      <c r="AG124" s="819"/>
      <c r="AH124" s="819"/>
      <c r="AI124" s="819"/>
      <c r="AJ124" s="820"/>
      <c r="AK124" s="821" t="s">
        <v>111</v>
      </c>
      <c r="AL124" s="819"/>
      <c r="AM124" s="819"/>
      <c r="AN124" s="819"/>
      <c r="AO124" s="820"/>
      <c r="AP124" s="789" t="s">
        <v>111</v>
      </c>
      <c r="AQ124" s="790"/>
      <c r="AR124" s="790"/>
      <c r="AS124" s="790"/>
      <c r="AT124" s="791"/>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7"/>
      <c r="CL124" s="887"/>
      <c r="CM124" s="887"/>
      <c r="CN124" s="887"/>
      <c r="CO124" s="888"/>
      <c r="CP124" s="863" t="s">
        <v>447</v>
      </c>
      <c r="CQ124" s="864"/>
      <c r="CR124" s="864"/>
      <c r="CS124" s="864"/>
      <c r="CT124" s="864"/>
      <c r="CU124" s="864"/>
      <c r="CV124" s="864"/>
      <c r="CW124" s="864"/>
      <c r="CX124" s="864"/>
      <c r="CY124" s="864"/>
      <c r="CZ124" s="864"/>
      <c r="DA124" s="864"/>
      <c r="DB124" s="864"/>
      <c r="DC124" s="864"/>
      <c r="DD124" s="864"/>
      <c r="DE124" s="864"/>
      <c r="DF124" s="865"/>
      <c r="DG124" s="751">
        <v>85431</v>
      </c>
      <c r="DH124" s="752"/>
      <c r="DI124" s="752"/>
      <c r="DJ124" s="752"/>
      <c r="DK124" s="753"/>
      <c r="DL124" s="754">
        <v>121987</v>
      </c>
      <c r="DM124" s="752"/>
      <c r="DN124" s="752"/>
      <c r="DO124" s="752"/>
      <c r="DP124" s="753"/>
      <c r="DQ124" s="754">
        <v>112169</v>
      </c>
      <c r="DR124" s="752"/>
      <c r="DS124" s="752"/>
      <c r="DT124" s="752"/>
      <c r="DU124" s="753"/>
      <c r="DV124" s="842">
        <v>0.8</v>
      </c>
      <c r="DW124" s="843"/>
      <c r="DX124" s="843"/>
      <c r="DY124" s="843"/>
      <c r="DZ124" s="844"/>
    </row>
    <row r="125" spans="1:130" s="197" customFormat="1" ht="26.25" customHeight="1" thickBot="1" x14ac:dyDescent="0.2">
      <c r="A125" s="900"/>
      <c r="B125" s="901"/>
      <c r="C125" s="838" t="s">
        <v>433</v>
      </c>
      <c r="D125" s="839"/>
      <c r="E125" s="839"/>
      <c r="F125" s="839"/>
      <c r="G125" s="839"/>
      <c r="H125" s="839"/>
      <c r="I125" s="839"/>
      <c r="J125" s="839"/>
      <c r="K125" s="839"/>
      <c r="L125" s="839"/>
      <c r="M125" s="839"/>
      <c r="N125" s="839"/>
      <c r="O125" s="839"/>
      <c r="P125" s="839"/>
      <c r="Q125" s="839"/>
      <c r="R125" s="839"/>
      <c r="S125" s="839"/>
      <c r="T125" s="839"/>
      <c r="U125" s="839"/>
      <c r="V125" s="839"/>
      <c r="W125" s="839"/>
      <c r="X125" s="839"/>
      <c r="Y125" s="839"/>
      <c r="Z125" s="840"/>
      <c r="AA125" s="818" t="s">
        <v>111</v>
      </c>
      <c r="AB125" s="819"/>
      <c r="AC125" s="819"/>
      <c r="AD125" s="819"/>
      <c r="AE125" s="820"/>
      <c r="AF125" s="821" t="s">
        <v>111</v>
      </c>
      <c r="AG125" s="819"/>
      <c r="AH125" s="819"/>
      <c r="AI125" s="819"/>
      <c r="AJ125" s="820"/>
      <c r="AK125" s="821" t="s">
        <v>111</v>
      </c>
      <c r="AL125" s="819"/>
      <c r="AM125" s="819"/>
      <c r="AN125" s="819"/>
      <c r="AO125" s="820"/>
      <c r="AP125" s="789" t="s">
        <v>111</v>
      </c>
      <c r="AQ125" s="790"/>
      <c r="AR125" s="790"/>
      <c r="AS125" s="790"/>
      <c r="AT125" s="791"/>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5" t="s">
        <v>448</v>
      </c>
      <c r="CL125" s="845"/>
      <c r="CM125" s="845"/>
      <c r="CN125" s="845"/>
      <c r="CO125" s="846"/>
      <c r="CP125" s="851" t="s">
        <v>449</v>
      </c>
      <c r="CQ125" s="793"/>
      <c r="CR125" s="793"/>
      <c r="CS125" s="793"/>
      <c r="CT125" s="793"/>
      <c r="CU125" s="793"/>
      <c r="CV125" s="793"/>
      <c r="CW125" s="793"/>
      <c r="CX125" s="793"/>
      <c r="CY125" s="793"/>
      <c r="CZ125" s="793"/>
      <c r="DA125" s="793"/>
      <c r="DB125" s="793"/>
      <c r="DC125" s="793"/>
      <c r="DD125" s="793"/>
      <c r="DE125" s="793"/>
      <c r="DF125" s="794"/>
      <c r="DG125" s="834" t="s">
        <v>111</v>
      </c>
      <c r="DH125" s="835"/>
      <c r="DI125" s="835"/>
      <c r="DJ125" s="835"/>
      <c r="DK125" s="835"/>
      <c r="DL125" s="835" t="s">
        <v>111</v>
      </c>
      <c r="DM125" s="835"/>
      <c r="DN125" s="835"/>
      <c r="DO125" s="835"/>
      <c r="DP125" s="835"/>
      <c r="DQ125" s="835" t="s">
        <v>111</v>
      </c>
      <c r="DR125" s="835"/>
      <c r="DS125" s="835"/>
      <c r="DT125" s="835"/>
      <c r="DU125" s="835"/>
      <c r="DV125" s="836" t="s">
        <v>111</v>
      </c>
      <c r="DW125" s="836"/>
      <c r="DX125" s="836"/>
      <c r="DY125" s="836"/>
      <c r="DZ125" s="837"/>
    </row>
    <row r="126" spans="1:130" s="197" customFormat="1" ht="26.25" customHeight="1" x14ac:dyDescent="0.15">
      <c r="A126" s="900"/>
      <c r="B126" s="901"/>
      <c r="C126" s="838" t="s">
        <v>436</v>
      </c>
      <c r="D126" s="839"/>
      <c r="E126" s="839"/>
      <c r="F126" s="839"/>
      <c r="G126" s="839"/>
      <c r="H126" s="839"/>
      <c r="I126" s="839"/>
      <c r="J126" s="839"/>
      <c r="K126" s="839"/>
      <c r="L126" s="839"/>
      <c r="M126" s="839"/>
      <c r="N126" s="839"/>
      <c r="O126" s="839"/>
      <c r="P126" s="839"/>
      <c r="Q126" s="839"/>
      <c r="R126" s="839"/>
      <c r="S126" s="839"/>
      <c r="T126" s="839"/>
      <c r="U126" s="839"/>
      <c r="V126" s="839"/>
      <c r="W126" s="839"/>
      <c r="X126" s="839"/>
      <c r="Y126" s="839"/>
      <c r="Z126" s="840"/>
      <c r="AA126" s="818" t="s">
        <v>111</v>
      </c>
      <c r="AB126" s="819"/>
      <c r="AC126" s="819"/>
      <c r="AD126" s="819"/>
      <c r="AE126" s="820"/>
      <c r="AF126" s="821" t="s">
        <v>111</v>
      </c>
      <c r="AG126" s="819"/>
      <c r="AH126" s="819"/>
      <c r="AI126" s="819"/>
      <c r="AJ126" s="820"/>
      <c r="AK126" s="821" t="s">
        <v>111</v>
      </c>
      <c r="AL126" s="819"/>
      <c r="AM126" s="819"/>
      <c r="AN126" s="819"/>
      <c r="AO126" s="820"/>
      <c r="AP126" s="789" t="s">
        <v>111</v>
      </c>
      <c r="AQ126" s="790"/>
      <c r="AR126" s="790"/>
      <c r="AS126" s="790"/>
      <c r="AT126" s="791"/>
      <c r="AU126" s="233"/>
      <c r="AV126" s="233"/>
      <c r="AW126" s="233"/>
      <c r="AX126" s="841" t="s">
        <v>450</v>
      </c>
      <c r="AY126" s="799"/>
      <c r="AZ126" s="799"/>
      <c r="BA126" s="799"/>
      <c r="BB126" s="799"/>
      <c r="BC126" s="799"/>
      <c r="BD126" s="799"/>
      <c r="BE126" s="800"/>
      <c r="BF126" s="798" t="s">
        <v>451</v>
      </c>
      <c r="BG126" s="799"/>
      <c r="BH126" s="799"/>
      <c r="BI126" s="799"/>
      <c r="BJ126" s="799"/>
      <c r="BK126" s="799"/>
      <c r="BL126" s="800"/>
      <c r="BM126" s="798" t="s">
        <v>452</v>
      </c>
      <c r="BN126" s="799"/>
      <c r="BO126" s="799"/>
      <c r="BP126" s="799"/>
      <c r="BQ126" s="799"/>
      <c r="BR126" s="799"/>
      <c r="BS126" s="800"/>
      <c r="BT126" s="798" t="s">
        <v>453</v>
      </c>
      <c r="BU126" s="799"/>
      <c r="BV126" s="799"/>
      <c r="BW126" s="799"/>
      <c r="BX126" s="799"/>
      <c r="BY126" s="799"/>
      <c r="BZ126" s="801"/>
      <c r="CA126" s="233"/>
      <c r="CB126" s="233"/>
      <c r="CC126" s="233"/>
      <c r="CD126" s="234"/>
      <c r="CE126" s="234"/>
      <c r="CF126" s="234"/>
      <c r="CG126" s="231"/>
      <c r="CH126" s="231"/>
      <c r="CI126" s="231"/>
      <c r="CJ126" s="232"/>
      <c r="CK126" s="847"/>
      <c r="CL126" s="847"/>
      <c r="CM126" s="847"/>
      <c r="CN126" s="847"/>
      <c r="CO126" s="848"/>
      <c r="CP126" s="802" t="s">
        <v>454</v>
      </c>
      <c r="CQ126" s="803"/>
      <c r="CR126" s="803"/>
      <c r="CS126" s="803"/>
      <c r="CT126" s="803"/>
      <c r="CU126" s="803"/>
      <c r="CV126" s="803"/>
      <c r="CW126" s="803"/>
      <c r="CX126" s="803"/>
      <c r="CY126" s="803"/>
      <c r="CZ126" s="803"/>
      <c r="DA126" s="803"/>
      <c r="DB126" s="803"/>
      <c r="DC126" s="803"/>
      <c r="DD126" s="803"/>
      <c r="DE126" s="803"/>
      <c r="DF126" s="804"/>
      <c r="DG126" s="805" t="s">
        <v>111</v>
      </c>
      <c r="DH126" s="806"/>
      <c r="DI126" s="806"/>
      <c r="DJ126" s="806"/>
      <c r="DK126" s="806"/>
      <c r="DL126" s="806" t="s">
        <v>111</v>
      </c>
      <c r="DM126" s="806"/>
      <c r="DN126" s="806"/>
      <c r="DO126" s="806"/>
      <c r="DP126" s="806"/>
      <c r="DQ126" s="806" t="s">
        <v>111</v>
      </c>
      <c r="DR126" s="806"/>
      <c r="DS126" s="806"/>
      <c r="DT126" s="806"/>
      <c r="DU126" s="806"/>
      <c r="DV126" s="858" t="s">
        <v>111</v>
      </c>
      <c r="DW126" s="858"/>
      <c r="DX126" s="858"/>
      <c r="DY126" s="858"/>
      <c r="DZ126" s="859"/>
    </row>
    <row r="127" spans="1:130" s="197" customFormat="1" ht="26.25" customHeight="1" thickBot="1" x14ac:dyDescent="0.2">
      <c r="A127" s="902"/>
      <c r="B127" s="903"/>
      <c r="C127" s="860" t="s">
        <v>455</v>
      </c>
      <c r="D127" s="861"/>
      <c r="E127" s="861"/>
      <c r="F127" s="861"/>
      <c r="G127" s="861"/>
      <c r="H127" s="861"/>
      <c r="I127" s="861"/>
      <c r="J127" s="861"/>
      <c r="K127" s="861"/>
      <c r="L127" s="861"/>
      <c r="M127" s="861"/>
      <c r="N127" s="861"/>
      <c r="O127" s="861"/>
      <c r="P127" s="861"/>
      <c r="Q127" s="861"/>
      <c r="R127" s="861"/>
      <c r="S127" s="861"/>
      <c r="T127" s="861"/>
      <c r="U127" s="861"/>
      <c r="V127" s="861"/>
      <c r="W127" s="861"/>
      <c r="X127" s="861"/>
      <c r="Y127" s="861"/>
      <c r="Z127" s="862"/>
      <c r="AA127" s="818">
        <v>4089</v>
      </c>
      <c r="AB127" s="819"/>
      <c r="AC127" s="819"/>
      <c r="AD127" s="819"/>
      <c r="AE127" s="820"/>
      <c r="AF127" s="821">
        <v>3233</v>
      </c>
      <c r="AG127" s="819"/>
      <c r="AH127" s="819"/>
      <c r="AI127" s="819"/>
      <c r="AJ127" s="820"/>
      <c r="AK127" s="821">
        <v>3453</v>
      </c>
      <c r="AL127" s="819"/>
      <c r="AM127" s="819"/>
      <c r="AN127" s="819"/>
      <c r="AO127" s="820"/>
      <c r="AP127" s="789">
        <v>0</v>
      </c>
      <c r="AQ127" s="790"/>
      <c r="AR127" s="790"/>
      <c r="AS127" s="790"/>
      <c r="AT127" s="791"/>
      <c r="AU127" s="233"/>
      <c r="AV127" s="233"/>
      <c r="AW127" s="233"/>
      <c r="AX127" s="792" t="s">
        <v>456</v>
      </c>
      <c r="AY127" s="793"/>
      <c r="AZ127" s="793"/>
      <c r="BA127" s="793"/>
      <c r="BB127" s="793"/>
      <c r="BC127" s="793"/>
      <c r="BD127" s="793"/>
      <c r="BE127" s="794"/>
      <c r="BF127" s="795" t="s">
        <v>111</v>
      </c>
      <c r="BG127" s="796"/>
      <c r="BH127" s="796"/>
      <c r="BI127" s="796"/>
      <c r="BJ127" s="796"/>
      <c r="BK127" s="796"/>
      <c r="BL127" s="797"/>
      <c r="BM127" s="795">
        <v>12.6</v>
      </c>
      <c r="BN127" s="796"/>
      <c r="BO127" s="796"/>
      <c r="BP127" s="796"/>
      <c r="BQ127" s="796"/>
      <c r="BR127" s="796"/>
      <c r="BS127" s="797"/>
      <c r="BT127" s="795">
        <v>20</v>
      </c>
      <c r="BU127" s="796"/>
      <c r="BV127" s="796"/>
      <c r="BW127" s="796"/>
      <c r="BX127" s="796"/>
      <c r="BY127" s="796"/>
      <c r="BZ127" s="852"/>
      <c r="CA127" s="234"/>
      <c r="CB127" s="234"/>
      <c r="CC127" s="234"/>
      <c r="CD127" s="234"/>
      <c r="CE127" s="234"/>
      <c r="CF127" s="234"/>
      <c r="CG127" s="231"/>
      <c r="CH127" s="231"/>
      <c r="CI127" s="231"/>
      <c r="CJ127" s="232"/>
      <c r="CK127" s="849"/>
      <c r="CL127" s="849"/>
      <c r="CM127" s="849"/>
      <c r="CN127" s="849"/>
      <c r="CO127" s="850"/>
      <c r="CP127" s="853" t="s">
        <v>457</v>
      </c>
      <c r="CQ127" s="787"/>
      <c r="CR127" s="787"/>
      <c r="CS127" s="787"/>
      <c r="CT127" s="787"/>
      <c r="CU127" s="787"/>
      <c r="CV127" s="787"/>
      <c r="CW127" s="787"/>
      <c r="CX127" s="787"/>
      <c r="CY127" s="787"/>
      <c r="CZ127" s="787"/>
      <c r="DA127" s="787"/>
      <c r="DB127" s="787"/>
      <c r="DC127" s="787"/>
      <c r="DD127" s="787"/>
      <c r="DE127" s="787"/>
      <c r="DF127" s="788"/>
      <c r="DG127" s="854" t="s">
        <v>111</v>
      </c>
      <c r="DH127" s="855"/>
      <c r="DI127" s="855"/>
      <c r="DJ127" s="855"/>
      <c r="DK127" s="855"/>
      <c r="DL127" s="855" t="s">
        <v>111</v>
      </c>
      <c r="DM127" s="855"/>
      <c r="DN127" s="855"/>
      <c r="DO127" s="855"/>
      <c r="DP127" s="855"/>
      <c r="DQ127" s="855" t="s">
        <v>111</v>
      </c>
      <c r="DR127" s="855"/>
      <c r="DS127" s="855"/>
      <c r="DT127" s="855"/>
      <c r="DU127" s="855"/>
      <c r="DV127" s="856" t="s">
        <v>111</v>
      </c>
      <c r="DW127" s="856"/>
      <c r="DX127" s="856"/>
      <c r="DY127" s="856"/>
      <c r="DZ127" s="857"/>
    </row>
    <row r="128" spans="1:130" s="197" customFormat="1" ht="26.25" customHeight="1" x14ac:dyDescent="0.15">
      <c r="A128" s="830" t="s">
        <v>458</v>
      </c>
      <c r="B128" s="831"/>
      <c r="C128" s="831"/>
      <c r="D128" s="831"/>
      <c r="E128" s="831"/>
      <c r="F128" s="831"/>
      <c r="G128" s="831"/>
      <c r="H128" s="831"/>
      <c r="I128" s="831"/>
      <c r="J128" s="831"/>
      <c r="K128" s="831"/>
      <c r="L128" s="831"/>
      <c r="M128" s="831"/>
      <c r="N128" s="831"/>
      <c r="O128" s="831"/>
      <c r="P128" s="831"/>
      <c r="Q128" s="831"/>
      <c r="R128" s="831"/>
      <c r="S128" s="831"/>
      <c r="T128" s="831"/>
      <c r="U128" s="831"/>
      <c r="V128" s="831"/>
      <c r="W128" s="832" t="s">
        <v>459</v>
      </c>
      <c r="X128" s="832"/>
      <c r="Y128" s="832"/>
      <c r="Z128" s="833"/>
      <c r="AA128" s="758">
        <v>173467</v>
      </c>
      <c r="AB128" s="759"/>
      <c r="AC128" s="759"/>
      <c r="AD128" s="759"/>
      <c r="AE128" s="760"/>
      <c r="AF128" s="761">
        <v>157260</v>
      </c>
      <c r="AG128" s="759"/>
      <c r="AH128" s="759"/>
      <c r="AI128" s="759"/>
      <c r="AJ128" s="760"/>
      <c r="AK128" s="761">
        <v>141963</v>
      </c>
      <c r="AL128" s="759"/>
      <c r="AM128" s="759"/>
      <c r="AN128" s="759"/>
      <c r="AO128" s="760"/>
      <c r="AP128" s="762"/>
      <c r="AQ128" s="763"/>
      <c r="AR128" s="763"/>
      <c r="AS128" s="763"/>
      <c r="AT128" s="764"/>
      <c r="AU128" s="235"/>
      <c r="AV128" s="235"/>
      <c r="AW128" s="235"/>
      <c r="AX128" s="807" t="s">
        <v>460</v>
      </c>
      <c r="AY128" s="803"/>
      <c r="AZ128" s="803"/>
      <c r="BA128" s="803"/>
      <c r="BB128" s="803"/>
      <c r="BC128" s="803"/>
      <c r="BD128" s="803"/>
      <c r="BE128" s="804"/>
      <c r="BF128" s="825" t="s">
        <v>111</v>
      </c>
      <c r="BG128" s="826"/>
      <c r="BH128" s="826"/>
      <c r="BI128" s="826"/>
      <c r="BJ128" s="826"/>
      <c r="BK128" s="826"/>
      <c r="BL128" s="827"/>
      <c r="BM128" s="825">
        <v>17.600000000000001</v>
      </c>
      <c r="BN128" s="826"/>
      <c r="BO128" s="826"/>
      <c r="BP128" s="826"/>
      <c r="BQ128" s="826"/>
      <c r="BR128" s="826"/>
      <c r="BS128" s="827"/>
      <c r="BT128" s="825">
        <v>30</v>
      </c>
      <c r="BU128" s="828"/>
      <c r="BV128" s="828"/>
      <c r="BW128" s="828"/>
      <c r="BX128" s="828"/>
      <c r="BY128" s="828"/>
      <c r="BZ128" s="829"/>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13" t="s">
        <v>89</v>
      </c>
      <c r="B129" s="814"/>
      <c r="C129" s="814"/>
      <c r="D129" s="814"/>
      <c r="E129" s="814"/>
      <c r="F129" s="814"/>
      <c r="G129" s="814"/>
      <c r="H129" s="814"/>
      <c r="I129" s="814"/>
      <c r="J129" s="814"/>
      <c r="K129" s="814"/>
      <c r="L129" s="814"/>
      <c r="M129" s="814"/>
      <c r="N129" s="814"/>
      <c r="O129" s="814"/>
      <c r="P129" s="814"/>
      <c r="Q129" s="814"/>
      <c r="R129" s="814"/>
      <c r="S129" s="814"/>
      <c r="T129" s="814"/>
      <c r="U129" s="814"/>
      <c r="V129" s="814"/>
      <c r="W129" s="815" t="s">
        <v>461</v>
      </c>
      <c r="X129" s="816"/>
      <c r="Y129" s="816"/>
      <c r="Z129" s="817"/>
      <c r="AA129" s="818">
        <v>17761917</v>
      </c>
      <c r="AB129" s="819"/>
      <c r="AC129" s="819"/>
      <c r="AD129" s="819"/>
      <c r="AE129" s="820"/>
      <c r="AF129" s="821">
        <v>17927317</v>
      </c>
      <c r="AG129" s="819"/>
      <c r="AH129" s="819"/>
      <c r="AI129" s="819"/>
      <c r="AJ129" s="820"/>
      <c r="AK129" s="821">
        <v>17909699</v>
      </c>
      <c r="AL129" s="819"/>
      <c r="AM129" s="819"/>
      <c r="AN129" s="819"/>
      <c r="AO129" s="820"/>
      <c r="AP129" s="822"/>
      <c r="AQ129" s="823"/>
      <c r="AR129" s="823"/>
      <c r="AS129" s="823"/>
      <c r="AT129" s="824"/>
      <c r="AU129" s="235"/>
      <c r="AV129" s="235"/>
      <c r="AW129" s="235"/>
      <c r="AX129" s="807" t="s">
        <v>462</v>
      </c>
      <c r="AY129" s="803"/>
      <c r="AZ129" s="803"/>
      <c r="BA129" s="803"/>
      <c r="BB129" s="803"/>
      <c r="BC129" s="803"/>
      <c r="BD129" s="803"/>
      <c r="BE129" s="804"/>
      <c r="BF129" s="808">
        <v>8.5</v>
      </c>
      <c r="BG129" s="809"/>
      <c r="BH129" s="809"/>
      <c r="BI129" s="809"/>
      <c r="BJ129" s="809"/>
      <c r="BK129" s="809"/>
      <c r="BL129" s="810"/>
      <c r="BM129" s="808">
        <v>25</v>
      </c>
      <c r="BN129" s="809"/>
      <c r="BO129" s="809"/>
      <c r="BP129" s="809"/>
      <c r="BQ129" s="809"/>
      <c r="BR129" s="809"/>
      <c r="BS129" s="810"/>
      <c r="BT129" s="808">
        <v>35</v>
      </c>
      <c r="BU129" s="811"/>
      <c r="BV129" s="811"/>
      <c r="BW129" s="811"/>
      <c r="BX129" s="811"/>
      <c r="BY129" s="811"/>
      <c r="BZ129" s="812"/>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13" t="s">
        <v>463</v>
      </c>
      <c r="B130" s="814"/>
      <c r="C130" s="814"/>
      <c r="D130" s="814"/>
      <c r="E130" s="814"/>
      <c r="F130" s="814"/>
      <c r="G130" s="814"/>
      <c r="H130" s="814"/>
      <c r="I130" s="814"/>
      <c r="J130" s="814"/>
      <c r="K130" s="814"/>
      <c r="L130" s="814"/>
      <c r="M130" s="814"/>
      <c r="N130" s="814"/>
      <c r="O130" s="814"/>
      <c r="P130" s="814"/>
      <c r="Q130" s="814"/>
      <c r="R130" s="814"/>
      <c r="S130" s="814"/>
      <c r="T130" s="814"/>
      <c r="U130" s="814"/>
      <c r="V130" s="814"/>
      <c r="W130" s="815" t="s">
        <v>464</v>
      </c>
      <c r="X130" s="816"/>
      <c r="Y130" s="816"/>
      <c r="Z130" s="817"/>
      <c r="AA130" s="818">
        <v>3014634</v>
      </c>
      <c r="AB130" s="819"/>
      <c r="AC130" s="819"/>
      <c r="AD130" s="819"/>
      <c r="AE130" s="820"/>
      <c r="AF130" s="821">
        <v>3390593</v>
      </c>
      <c r="AG130" s="819"/>
      <c r="AH130" s="819"/>
      <c r="AI130" s="819"/>
      <c r="AJ130" s="820"/>
      <c r="AK130" s="821">
        <v>3482394</v>
      </c>
      <c r="AL130" s="819"/>
      <c r="AM130" s="819"/>
      <c r="AN130" s="819"/>
      <c r="AO130" s="820"/>
      <c r="AP130" s="822"/>
      <c r="AQ130" s="823"/>
      <c r="AR130" s="823"/>
      <c r="AS130" s="823"/>
      <c r="AT130" s="824"/>
      <c r="AU130" s="235"/>
      <c r="AV130" s="235"/>
      <c r="AW130" s="235"/>
      <c r="AX130" s="786" t="s">
        <v>465</v>
      </c>
      <c r="AY130" s="787"/>
      <c r="AZ130" s="787"/>
      <c r="BA130" s="787"/>
      <c r="BB130" s="787"/>
      <c r="BC130" s="787"/>
      <c r="BD130" s="787"/>
      <c r="BE130" s="788"/>
      <c r="BF130" s="740">
        <v>13.1</v>
      </c>
      <c r="BG130" s="741"/>
      <c r="BH130" s="741"/>
      <c r="BI130" s="741"/>
      <c r="BJ130" s="741"/>
      <c r="BK130" s="741"/>
      <c r="BL130" s="742"/>
      <c r="BM130" s="740">
        <v>350</v>
      </c>
      <c r="BN130" s="741"/>
      <c r="BO130" s="741"/>
      <c r="BP130" s="741"/>
      <c r="BQ130" s="741"/>
      <c r="BR130" s="741"/>
      <c r="BS130" s="742"/>
      <c r="BT130" s="743"/>
      <c r="BU130" s="744"/>
      <c r="BV130" s="744"/>
      <c r="BW130" s="744"/>
      <c r="BX130" s="744"/>
      <c r="BY130" s="744"/>
      <c r="BZ130" s="745"/>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6"/>
      <c r="B131" s="747"/>
      <c r="C131" s="747"/>
      <c r="D131" s="747"/>
      <c r="E131" s="747"/>
      <c r="F131" s="747"/>
      <c r="G131" s="747"/>
      <c r="H131" s="747"/>
      <c r="I131" s="747"/>
      <c r="J131" s="747"/>
      <c r="K131" s="747"/>
      <c r="L131" s="747"/>
      <c r="M131" s="747"/>
      <c r="N131" s="747"/>
      <c r="O131" s="747"/>
      <c r="P131" s="747"/>
      <c r="Q131" s="747"/>
      <c r="R131" s="747"/>
      <c r="S131" s="747"/>
      <c r="T131" s="747"/>
      <c r="U131" s="747"/>
      <c r="V131" s="747"/>
      <c r="W131" s="748" t="s">
        <v>466</v>
      </c>
      <c r="X131" s="749"/>
      <c r="Y131" s="749"/>
      <c r="Z131" s="750"/>
      <c r="AA131" s="751">
        <v>14747283</v>
      </c>
      <c r="AB131" s="752"/>
      <c r="AC131" s="752"/>
      <c r="AD131" s="752"/>
      <c r="AE131" s="753"/>
      <c r="AF131" s="754">
        <v>14536724</v>
      </c>
      <c r="AG131" s="752"/>
      <c r="AH131" s="752"/>
      <c r="AI131" s="752"/>
      <c r="AJ131" s="753"/>
      <c r="AK131" s="754">
        <v>14427305</v>
      </c>
      <c r="AL131" s="752"/>
      <c r="AM131" s="752"/>
      <c r="AN131" s="752"/>
      <c r="AO131" s="753"/>
      <c r="AP131" s="755"/>
      <c r="AQ131" s="756"/>
      <c r="AR131" s="756"/>
      <c r="AS131" s="756"/>
      <c r="AT131" s="757"/>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8" t="s">
        <v>467</v>
      </c>
      <c r="B132" s="769"/>
      <c r="C132" s="769"/>
      <c r="D132" s="769"/>
      <c r="E132" s="769"/>
      <c r="F132" s="769"/>
      <c r="G132" s="769"/>
      <c r="H132" s="769"/>
      <c r="I132" s="769"/>
      <c r="J132" s="769"/>
      <c r="K132" s="769"/>
      <c r="L132" s="769"/>
      <c r="M132" s="769"/>
      <c r="N132" s="769"/>
      <c r="O132" s="769"/>
      <c r="P132" s="769"/>
      <c r="Q132" s="769"/>
      <c r="R132" s="769"/>
      <c r="S132" s="769"/>
      <c r="T132" s="769"/>
      <c r="U132" s="769"/>
      <c r="V132" s="772" t="s">
        <v>468</v>
      </c>
      <c r="W132" s="772"/>
      <c r="X132" s="772"/>
      <c r="Y132" s="772"/>
      <c r="Z132" s="773"/>
      <c r="AA132" s="774">
        <v>10.097663409999999</v>
      </c>
      <c r="AB132" s="775"/>
      <c r="AC132" s="775"/>
      <c r="AD132" s="775"/>
      <c r="AE132" s="776"/>
      <c r="AF132" s="777">
        <v>7.1516732379999999</v>
      </c>
      <c r="AG132" s="775"/>
      <c r="AH132" s="775"/>
      <c r="AI132" s="775"/>
      <c r="AJ132" s="776"/>
      <c r="AK132" s="777">
        <v>8.4892084830000005</v>
      </c>
      <c r="AL132" s="775"/>
      <c r="AM132" s="775"/>
      <c r="AN132" s="775"/>
      <c r="AO132" s="776"/>
      <c r="AP132" s="778"/>
      <c r="AQ132" s="779"/>
      <c r="AR132" s="779"/>
      <c r="AS132" s="779"/>
      <c r="AT132" s="780"/>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70"/>
      <c r="B133" s="771"/>
      <c r="C133" s="771"/>
      <c r="D133" s="771"/>
      <c r="E133" s="771"/>
      <c r="F133" s="771"/>
      <c r="G133" s="771"/>
      <c r="H133" s="771"/>
      <c r="I133" s="771"/>
      <c r="J133" s="771"/>
      <c r="K133" s="771"/>
      <c r="L133" s="771"/>
      <c r="M133" s="771"/>
      <c r="N133" s="771"/>
      <c r="O133" s="771"/>
      <c r="P133" s="771"/>
      <c r="Q133" s="771"/>
      <c r="R133" s="771"/>
      <c r="S133" s="771"/>
      <c r="T133" s="771"/>
      <c r="U133" s="771"/>
      <c r="V133" s="781" t="s">
        <v>469</v>
      </c>
      <c r="W133" s="781"/>
      <c r="X133" s="781"/>
      <c r="Y133" s="781"/>
      <c r="Z133" s="782"/>
      <c r="AA133" s="783">
        <v>10.7</v>
      </c>
      <c r="AB133" s="784"/>
      <c r="AC133" s="784"/>
      <c r="AD133" s="784"/>
      <c r="AE133" s="785"/>
      <c r="AF133" s="783">
        <v>9.3000000000000007</v>
      </c>
      <c r="AG133" s="784"/>
      <c r="AH133" s="784"/>
      <c r="AI133" s="784"/>
      <c r="AJ133" s="785"/>
      <c r="AK133" s="783">
        <v>8.5</v>
      </c>
      <c r="AL133" s="784"/>
      <c r="AM133" s="784"/>
      <c r="AN133" s="784"/>
      <c r="AO133" s="785"/>
      <c r="AP133" s="765"/>
      <c r="AQ133" s="766"/>
      <c r="AR133" s="766"/>
      <c r="AS133" s="766"/>
      <c r="AT133" s="767"/>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470</v>
      </c>
      <c r="B5" s="246"/>
      <c r="C5" s="246"/>
      <c r="D5" s="246"/>
      <c r="E5" s="246"/>
      <c r="F5" s="246"/>
      <c r="G5" s="246"/>
      <c r="H5" s="246"/>
      <c r="I5" s="246"/>
      <c r="J5" s="246"/>
      <c r="K5" s="246"/>
      <c r="L5" s="246"/>
      <c r="M5" s="246"/>
      <c r="N5" s="246"/>
      <c r="O5" s="247"/>
    </row>
    <row r="6" spans="1:16" x14ac:dyDescent="0.15">
      <c r="A6" s="248"/>
      <c r="B6" s="244"/>
      <c r="C6" s="244"/>
      <c r="D6" s="244"/>
      <c r="E6" s="244"/>
      <c r="F6" s="244"/>
      <c r="G6" s="249" t="s">
        <v>471</v>
      </c>
      <c r="H6" s="249"/>
      <c r="I6" s="249"/>
      <c r="J6" s="249"/>
      <c r="K6" s="244"/>
      <c r="L6" s="244"/>
      <c r="M6" s="244"/>
      <c r="N6" s="244"/>
    </row>
    <row r="7" spans="1:16" x14ac:dyDescent="0.15">
      <c r="A7" s="248"/>
      <c r="B7" s="244"/>
      <c r="C7" s="244"/>
      <c r="D7" s="244"/>
      <c r="E7" s="244"/>
      <c r="F7" s="244"/>
      <c r="G7" s="251"/>
      <c r="H7" s="252"/>
      <c r="I7" s="252"/>
      <c r="J7" s="253"/>
      <c r="K7" s="1154" t="s">
        <v>472</v>
      </c>
      <c r="L7" s="254"/>
      <c r="M7" s="255" t="s">
        <v>473</v>
      </c>
      <c r="N7" s="256"/>
    </row>
    <row r="8" spans="1:16" x14ac:dyDescent="0.15">
      <c r="A8" s="248"/>
      <c r="B8" s="244"/>
      <c r="C8" s="244"/>
      <c r="D8" s="244"/>
      <c r="E8" s="244"/>
      <c r="F8" s="244"/>
      <c r="G8" s="257"/>
      <c r="H8" s="258"/>
      <c r="I8" s="258"/>
      <c r="J8" s="259"/>
      <c r="K8" s="1155"/>
      <c r="L8" s="260" t="s">
        <v>474</v>
      </c>
      <c r="M8" s="261" t="s">
        <v>475</v>
      </c>
      <c r="N8" s="262" t="s">
        <v>476</v>
      </c>
    </row>
    <row r="9" spans="1:16" x14ac:dyDescent="0.15">
      <c r="A9" s="248"/>
      <c r="B9" s="244"/>
      <c r="C9" s="244"/>
      <c r="D9" s="244"/>
      <c r="E9" s="244"/>
      <c r="F9" s="244"/>
      <c r="G9" s="1168" t="s">
        <v>477</v>
      </c>
      <c r="H9" s="1169"/>
      <c r="I9" s="1169"/>
      <c r="J9" s="1170"/>
      <c r="K9" s="263">
        <v>4948419</v>
      </c>
      <c r="L9" s="264">
        <v>91438</v>
      </c>
      <c r="M9" s="265">
        <v>72299</v>
      </c>
      <c r="N9" s="266">
        <v>26.5</v>
      </c>
    </row>
    <row r="10" spans="1:16" x14ac:dyDescent="0.15">
      <c r="A10" s="248"/>
      <c r="B10" s="244"/>
      <c r="C10" s="244"/>
      <c r="D10" s="244"/>
      <c r="E10" s="244"/>
      <c r="F10" s="244"/>
      <c r="G10" s="1168" t="s">
        <v>478</v>
      </c>
      <c r="H10" s="1169"/>
      <c r="I10" s="1169"/>
      <c r="J10" s="1170"/>
      <c r="K10" s="267">
        <v>252041</v>
      </c>
      <c r="L10" s="268">
        <v>4657</v>
      </c>
      <c r="M10" s="269">
        <v>5259</v>
      </c>
      <c r="N10" s="270">
        <v>-11.4</v>
      </c>
    </row>
    <row r="11" spans="1:16" ht="13.5" customHeight="1" x14ac:dyDescent="0.15">
      <c r="A11" s="248"/>
      <c r="B11" s="244"/>
      <c r="C11" s="244"/>
      <c r="D11" s="244"/>
      <c r="E11" s="244"/>
      <c r="F11" s="244"/>
      <c r="G11" s="1168" t="s">
        <v>479</v>
      </c>
      <c r="H11" s="1169"/>
      <c r="I11" s="1169"/>
      <c r="J11" s="1170"/>
      <c r="K11" s="267">
        <v>75752</v>
      </c>
      <c r="L11" s="268">
        <v>1400</v>
      </c>
      <c r="M11" s="269">
        <v>5513</v>
      </c>
      <c r="N11" s="270">
        <v>-74.599999999999994</v>
      </c>
    </row>
    <row r="12" spans="1:16" ht="13.5" customHeight="1" x14ac:dyDescent="0.15">
      <c r="A12" s="248"/>
      <c r="B12" s="244"/>
      <c r="C12" s="244"/>
      <c r="D12" s="244"/>
      <c r="E12" s="244"/>
      <c r="F12" s="244"/>
      <c r="G12" s="1168" t="s">
        <v>480</v>
      </c>
      <c r="H12" s="1169"/>
      <c r="I12" s="1169"/>
      <c r="J12" s="1170"/>
      <c r="K12" s="267">
        <v>59898</v>
      </c>
      <c r="L12" s="268">
        <v>1107</v>
      </c>
      <c r="M12" s="269">
        <v>1180</v>
      </c>
      <c r="N12" s="270">
        <v>-6.2</v>
      </c>
    </row>
    <row r="13" spans="1:16" ht="13.5" customHeight="1" x14ac:dyDescent="0.15">
      <c r="A13" s="248"/>
      <c r="B13" s="244"/>
      <c r="C13" s="244"/>
      <c r="D13" s="244"/>
      <c r="E13" s="244"/>
      <c r="F13" s="244"/>
      <c r="G13" s="1168" t="s">
        <v>481</v>
      </c>
      <c r="H13" s="1169"/>
      <c r="I13" s="1169"/>
      <c r="J13" s="1170"/>
      <c r="K13" s="267" t="s">
        <v>482</v>
      </c>
      <c r="L13" s="268" t="s">
        <v>482</v>
      </c>
      <c r="M13" s="269">
        <v>2</v>
      </c>
      <c r="N13" s="270" t="s">
        <v>482</v>
      </c>
    </row>
    <row r="14" spans="1:16" ht="13.5" customHeight="1" x14ac:dyDescent="0.15">
      <c r="A14" s="248"/>
      <c r="B14" s="244"/>
      <c r="C14" s="244"/>
      <c r="D14" s="244"/>
      <c r="E14" s="244"/>
      <c r="F14" s="244"/>
      <c r="G14" s="1168" t="s">
        <v>483</v>
      </c>
      <c r="H14" s="1169"/>
      <c r="I14" s="1169"/>
      <c r="J14" s="1170"/>
      <c r="K14" s="267">
        <v>253467</v>
      </c>
      <c r="L14" s="268">
        <v>4684</v>
      </c>
      <c r="M14" s="269">
        <v>3170</v>
      </c>
      <c r="N14" s="270">
        <v>47.8</v>
      </c>
    </row>
    <row r="15" spans="1:16" ht="13.5" customHeight="1" x14ac:dyDescent="0.15">
      <c r="A15" s="248"/>
      <c r="B15" s="244"/>
      <c r="C15" s="244"/>
      <c r="D15" s="244"/>
      <c r="E15" s="244"/>
      <c r="F15" s="244"/>
      <c r="G15" s="1168" t="s">
        <v>484</v>
      </c>
      <c r="H15" s="1169"/>
      <c r="I15" s="1169"/>
      <c r="J15" s="1170"/>
      <c r="K15" s="267">
        <v>174482</v>
      </c>
      <c r="L15" s="268">
        <v>3224</v>
      </c>
      <c r="M15" s="269">
        <v>1822</v>
      </c>
      <c r="N15" s="270">
        <v>76.900000000000006</v>
      </c>
    </row>
    <row r="16" spans="1:16" x14ac:dyDescent="0.15">
      <c r="A16" s="248"/>
      <c r="B16" s="244"/>
      <c r="C16" s="244"/>
      <c r="D16" s="244"/>
      <c r="E16" s="244"/>
      <c r="F16" s="244"/>
      <c r="G16" s="1171" t="s">
        <v>485</v>
      </c>
      <c r="H16" s="1172"/>
      <c r="I16" s="1172"/>
      <c r="J16" s="1173"/>
      <c r="K16" s="268">
        <v>-691036</v>
      </c>
      <c r="L16" s="268">
        <v>-12769</v>
      </c>
      <c r="M16" s="269">
        <v>-7642</v>
      </c>
      <c r="N16" s="270">
        <v>67.099999999999994</v>
      </c>
    </row>
    <row r="17" spans="1:16" x14ac:dyDescent="0.15">
      <c r="A17" s="248"/>
      <c r="B17" s="244"/>
      <c r="C17" s="244"/>
      <c r="D17" s="244"/>
      <c r="E17" s="244"/>
      <c r="F17" s="244"/>
      <c r="G17" s="1171" t="s">
        <v>169</v>
      </c>
      <c r="H17" s="1172"/>
      <c r="I17" s="1172"/>
      <c r="J17" s="1173"/>
      <c r="K17" s="268">
        <v>5073023</v>
      </c>
      <c r="L17" s="268">
        <v>93740</v>
      </c>
      <c r="M17" s="269">
        <v>81603</v>
      </c>
      <c r="N17" s="270">
        <v>14.9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486</v>
      </c>
      <c r="H19" s="244"/>
      <c r="I19" s="244"/>
      <c r="J19" s="244"/>
      <c r="K19" s="244"/>
      <c r="L19" s="244"/>
      <c r="M19" s="244"/>
      <c r="N19" s="244"/>
    </row>
    <row r="20" spans="1:16" x14ac:dyDescent="0.15">
      <c r="A20" s="248"/>
      <c r="B20" s="244"/>
      <c r="C20" s="244"/>
      <c r="D20" s="244"/>
      <c r="E20" s="244"/>
      <c r="F20" s="244"/>
      <c r="G20" s="272"/>
      <c r="H20" s="273"/>
      <c r="I20" s="273"/>
      <c r="J20" s="274"/>
      <c r="K20" s="275" t="s">
        <v>487</v>
      </c>
      <c r="L20" s="276" t="s">
        <v>488</v>
      </c>
      <c r="M20" s="277" t="s">
        <v>489</v>
      </c>
      <c r="N20" s="278"/>
    </row>
    <row r="21" spans="1:16" s="284" customFormat="1" x14ac:dyDescent="0.15">
      <c r="A21" s="279"/>
      <c r="B21" s="249"/>
      <c r="C21" s="249"/>
      <c r="D21" s="249"/>
      <c r="E21" s="249"/>
      <c r="F21" s="249"/>
      <c r="G21" s="1165" t="s">
        <v>490</v>
      </c>
      <c r="H21" s="1166"/>
      <c r="I21" s="1166"/>
      <c r="J21" s="1167"/>
      <c r="K21" s="280">
        <v>9.66</v>
      </c>
      <c r="L21" s="281">
        <v>7.96</v>
      </c>
      <c r="M21" s="282">
        <v>1.7</v>
      </c>
      <c r="N21" s="249"/>
      <c r="O21" s="283"/>
      <c r="P21" s="279"/>
    </row>
    <row r="22" spans="1:16" s="284" customFormat="1" x14ac:dyDescent="0.15">
      <c r="A22" s="279"/>
      <c r="B22" s="249"/>
      <c r="C22" s="249"/>
      <c r="D22" s="249"/>
      <c r="E22" s="249"/>
      <c r="F22" s="249"/>
      <c r="G22" s="1165" t="s">
        <v>491</v>
      </c>
      <c r="H22" s="1166"/>
      <c r="I22" s="1166"/>
      <c r="J22" s="1167"/>
      <c r="K22" s="285">
        <v>99.4</v>
      </c>
      <c r="L22" s="286">
        <v>98.3</v>
      </c>
      <c r="M22" s="287">
        <v>1.1000000000000001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492</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493</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494</v>
      </c>
      <c r="H29" s="249"/>
      <c r="I29" s="249"/>
      <c r="J29" s="249"/>
      <c r="K29" s="244"/>
      <c r="L29" s="244"/>
      <c r="M29" s="244"/>
      <c r="N29" s="244"/>
      <c r="O29" s="293"/>
    </row>
    <row r="30" spans="1:16" x14ac:dyDescent="0.15">
      <c r="A30" s="248"/>
      <c r="B30" s="244"/>
      <c r="C30" s="244"/>
      <c r="D30" s="244"/>
      <c r="E30" s="244"/>
      <c r="F30" s="244"/>
      <c r="G30" s="251"/>
      <c r="H30" s="252"/>
      <c r="I30" s="252"/>
      <c r="J30" s="253"/>
      <c r="K30" s="1154" t="s">
        <v>472</v>
      </c>
      <c r="L30" s="254"/>
      <c r="M30" s="255" t="s">
        <v>473</v>
      </c>
      <c r="N30" s="256"/>
    </row>
    <row r="31" spans="1:16" x14ac:dyDescent="0.15">
      <c r="A31" s="248"/>
      <c r="B31" s="244"/>
      <c r="C31" s="244"/>
      <c r="D31" s="244"/>
      <c r="E31" s="244"/>
      <c r="F31" s="244"/>
      <c r="G31" s="257"/>
      <c r="H31" s="258"/>
      <c r="I31" s="258"/>
      <c r="J31" s="259"/>
      <c r="K31" s="1155"/>
      <c r="L31" s="260" t="s">
        <v>474</v>
      </c>
      <c r="M31" s="261" t="s">
        <v>475</v>
      </c>
      <c r="N31" s="262" t="s">
        <v>476</v>
      </c>
    </row>
    <row r="32" spans="1:16" ht="27" customHeight="1" x14ac:dyDescent="0.15">
      <c r="A32" s="248"/>
      <c r="B32" s="244"/>
      <c r="C32" s="244"/>
      <c r="D32" s="244"/>
      <c r="E32" s="244"/>
      <c r="F32" s="244"/>
      <c r="G32" s="1156" t="s">
        <v>495</v>
      </c>
      <c r="H32" s="1157"/>
      <c r="I32" s="1157"/>
      <c r="J32" s="1158"/>
      <c r="K32" s="294">
        <v>3618289</v>
      </c>
      <c r="L32" s="294">
        <v>66859</v>
      </c>
      <c r="M32" s="295">
        <v>50969</v>
      </c>
      <c r="N32" s="296">
        <v>31.2</v>
      </c>
    </row>
    <row r="33" spans="1:16" ht="13.5" customHeight="1" x14ac:dyDescent="0.15">
      <c r="A33" s="248"/>
      <c r="B33" s="244"/>
      <c r="C33" s="244"/>
      <c r="D33" s="244"/>
      <c r="E33" s="244"/>
      <c r="F33" s="244"/>
      <c r="G33" s="1156" t="s">
        <v>496</v>
      </c>
      <c r="H33" s="1157"/>
      <c r="I33" s="1157"/>
      <c r="J33" s="1158"/>
      <c r="K33" s="294" t="s">
        <v>482</v>
      </c>
      <c r="L33" s="294" t="s">
        <v>482</v>
      </c>
      <c r="M33" s="295" t="s">
        <v>482</v>
      </c>
      <c r="N33" s="296" t="s">
        <v>482</v>
      </c>
    </row>
    <row r="34" spans="1:16" ht="27" customHeight="1" x14ac:dyDescent="0.15">
      <c r="A34" s="248"/>
      <c r="B34" s="244"/>
      <c r="C34" s="244"/>
      <c r="D34" s="244"/>
      <c r="E34" s="244"/>
      <c r="F34" s="244"/>
      <c r="G34" s="1156" t="s">
        <v>497</v>
      </c>
      <c r="H34" s="1157"/>
      <c r="I34" s="1157"/>
      <c r="J34" s="1158"/>
      <c r="K34" s="294" t="s">
        <v>482</v>
      </c>
      <c r="L34" s="294" t="s">
        <v>482</v>
      </c>
      <c r="M34" s="295">
        <v>29</v>
      </c>
      <c r="N34" s="296" t="s">
        <v>482</v>
      </c>
    </row>
    <row r="35" spans="1:16" ht="27" customHeight="1" x14ac:dyDescent="0.15">
      <c r="A35" s="248"/>
      <c r="B35" s="244"/>
      <c r="C35" s="244"/>
      <c r="D35" s="244"/>
      <c r="E35" s="244"/>
      <c r="F35" s="244"/>
      <c r="G35" s="1156" t="s">
        <v>498</v>
      </c>
      <c r="H35" s="1157"/>
      <c r="I35" s="1157"/>
      <c r="J35" s="1158"/>
      <c r="K35" s="294">
        <v>1134863</v>
      </c>
      <c r="L35" s="294">
        <v>20970</v>
      </c>
      <c r="M35" s="295">
        <v>14294</v>
      </c>
      <c r="N35" s="296">
        <v>46.7</v>
      </c>
    </row>
    <row r="36" spans="1:16" ht="27" customHeight="1" x14ac:dyDescent="0.15">
      <c r="A36" s="248"/>
      <c r="B36" s="244"/>
      <c r="C36" s="244"/>
      <c r="D36" s="244"/>
      <c r="E36" s="244"/>
      <c r="F36" s="244"/>
      <c r="G36" s="1156" t="s">
        <v>499</v>
      </c>
      <c r="H36" s="1157"/>
      <c r="I36" s="1157"/>
      <c r="J36" s="1158"/>
      <c r="K36" s="294">
        <v>59795</v>
      </c>
      <c r="L36" s="294">
        <v>1105</v>
      </c>
      <c r="M36" s="295">
        <v>1493</v>
      </c>
      <c r="N36" s="296">
        <v>-26</v>
      </c>
    </row>
    <row r="37" spans="1:16" ht="13.5" customHeight="1" x14ac:dyDescent="0.15">
      <c r="A37" s="248"/>
      <c r="B37" s="244"/>
      <c r="C37" s="244"/>
      <c r="D37" s="244"/>
      <c r="E37" s="244"/>
      <c r="F37" s="244"/>
      <c r="G37" s="1156" t="s">
        <v>500</v>
      </c>
      <c r="H37" s="1157"/>
      <c r="I37" s="1157"/>
      <c r="J37" s="1158"/>
      <c r="K37" s="294">
        <v>35996</v>
      </c>
      <c r="L37" s="294">
        <v>665</v>
      </c>
      <c r="M37" s="295">
        <v>1584</v>
      </c>
      <c r="N37" s="296">
        <v>-58</v>
      </c>
    </row>
    <row r="38" spans="1:16" ht="27" customHeight="1" x14ac:dyDescent="0.15">
      <c r="A38" s="248"/>
      <c r="B38" s="244"/>
      <c r="C38" s="244"/>
      <c r="D38" s="244"/>
      <c r="E38" s="244"/>
      <c r="F38" s="244"/>
      <c r="G38" s="1159" t="s">
        <v>501</v>
      </c>
      <c r="H38" s="1160"/>
      <c r="I38" s="1160"/>
      <c r="J38" s="1161"/>
      <c r="K38" s="297">
        <v>178</v>
      </c>
      <c r="L38" s="297">
        <v>3</v>
      </c>
      <c r="M38" s="298">
        <v>4</v>
      </c>
      <c r="N38" s="299">
        <v>-25</v>
      </c>
      <c r="O38" s="293"/>
    </row>
    <row r="39" spans="1:16" x14ac:dyDescent="0.15">
      <c r="A39" s="248"/>
      <c r="B39" s="244"/>
      <c r="C39" s="244"/>
      <c r="D39" s="244"/>
      <c r="E39" s="244"/>
      <c r="F39" s="244"/>
      <c r="G39" s="1159" t="s">
        <v>502</v>
      </c>
      <c r="H39" s="1160"/>
      <c r="I39" s="1160"/>
      <c r="J39" s="1161"/>
      <c r="K39" s="300">
        <v>-141963</v>
      </c>
      <c r="L39" s="300">
        <v>-2623</v>
      </c>
      <c r="M39" s="301">
        <v>-4432</v>
      </c>
      <c r="N39" s="302">
        <v>-40.799999999999997</v>
      </c>
      <c r="O39" s="293"/>
    </row>
    <row r="40" spans="1:16" ht="27" customHeight="1" x14ac:dyDescent="0.15">
      <c r="A40" s="248"/>
      <c r="B40" s="244"/>
      <c r="C40" s="244"/>
      <c r="D40" s="244"/>
      <c r="E40" s="244"/>
      <c r="F40" s="244"/>
      <c r="G40" s="1156" t="s">
        <v>503</v>
      </c>
      <c r="H40" s="1157"/>
      <c r="I40" s="1157"/>
      <c r="J40" s="1158"/>
      <c r="K40" s="300">
        <v>-3482394</v>
      </c>
      <c r="L40" s="300">
        <v>-64348</v>
      </c>
      <c r="M40" s="301">
        <v>-44638</v>
      </c>
      <c r="N40" s="302">
        <v>44.2</v>
      </c>
      <c r="O40" s="293"/>
    </row>
    <row r="41" spans="1:16" x14ac:dyDescent="0.15">
      <c r="A41" s="248"/>
      <c r="B41" s="244"/>
      <c r="C41" s="244"/>
      <c r="D41" s="244"/>
      <c r="E41" s="244"/>
      <c r="F41" s="244"/>
      <c r="G41" s="1162" t="s">
        <v>280</v>
      </c>
      <c r="H41" s="1163"/>
      <c r="I41" s="1163"/>
      <c r="J41" s="1164"/>
      <c r="K41" s="294">
        <v>1224764</v>
      </c>
      <c r="L41" s="300">
        <v>22631</v>
      </c>
      <c r="M41" s="301">
        <v>19303</v>
      </c>
      <c r="N41" s="302">
        <v>17.2</v>
      </c>
      <c r="O41" s="293"/>
    </row>
    <row r="42" spans="1:16" x14ac:dyDescent="0.15">
      <c r="A42" s="248"/>
      <c r="B42" s="244"/>
      <c r="C42" s="244"/>
      <c r="D42" s="244"/>
      <c r="E42" s="244"/>
      <c r="F42" s="244"/>
      <c r="G42" s="303" t="s">
        <v>504</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505</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506</v>
      </c>
      <c r="H48" s="308"/>
      <c r="I48" s="308"/>
      <c r="J48" s="308"/>
      <c r="K48" s="308"/>
      <c r="L48" s="308"/>
      <c r="M48" s="309"/>
      <c r="N48" s="308"/>
    </row>
    <row r="49" spans="1:14" ht="13.5" customHeight="1" x14ac:dyDescent="0.15">
      <c r="A49" s="248"/>
      <c r="B49" s="244"/>
      <c r="C49" s="244"/>
      <c r="D49" s="244"/>
      <c r="E49" s="244"/>
      <c r="F49" s="244"/>
      <c r="G49" s="310"/>
      <c r="H49" s="311"/>
      <c r="I49" s="1149" t="s">
        <v>472</v>
      </c>
      <c r="J49" s="1151" t="s">
        <v>507</v>
      </c>
      <c r="K49" s="1152"/>
      <c r="L49" s="1152"/>
      <c r="M49" s="1152"/>
      <c r="N49" s="1153"/>
    </row>
    <row r="50" spans="1:14" x14ac:dyDescent="0.15">
      <c r="A50" s="248"/>
      <c r="B50" s="244"/>
      <c r="C50" s="244"/>
      <c r="D50" s="244"/>
      <c r="E50" s="244"/>
      <c r="F50" s="244"/>
      <c r="G50" s="312"/>
      <c r="H50" s="313"/>
      <c r="I50" s="1150"/>
      <c r="J50" s="314" t="s">
        <v>508</v>
      </c>
      <c r="K50" s="315" t="s">
        <v>509</v>
      </c>
      <c r="L50" s="316" t="s">
        <v>510</v>
      </c>
      <c r="M50" s="317" t="s">
        <v>511</v>
      </c>
      <c r="N50" s="318" t="s">
        <v>512</v>
      </c>
    </row>
    <row r="51" spans="1:14" x14ac:dyDescent="0.15">
      <c r="A51" s="248"/>
      <c r="B51" s="244"/>
      <c r="C51" s="244"/>
      <c r="D51" s="244"/>
      <c r="E51" s="244"/>
      <c r="F51" s="244"/>
      <c r="G51" s="310" t="s">
        <v>513</v>
      </c>
      <c r="H51" s="311"/>
      <c r="I51" s="319">
        <v>4437960</v>
      </c>
      <c r="J51" s="320">
        <v>79074</v>
      </c>
      <c r="K51" s="321">
        <v>13</v>
      </c>
      <c r="L51" s="322">
        <v>47569</v>
      </c>
      <c r="M51" s="323">
        <v>-28.9</v>
      </c>
      <c r="N51" s="324">
        <v>41.9</v>
      </c>
    </row>
    <row r="52" spans="1:14" x14ac:dyDescent="0.15">
      <c r="A52" s="248"/>
      <c r="B52" s="244"/>
      <c r="C52" s="244"/>
      <c r="D52" s="244"/>
      <c r="E52" s="244"/>
      <c r="F52" s="244"/>
      <c r="G52" s="325"/>
      <c r="H52" s="326" t="s">
        <v>514</v>
      </c>
      <c r="I52" s="327">
        <v>3442200</v>
      </c>
      <c r="J52" s="328">
        <v>61332</v>
      </c>
      <c r="K52" s="329">
        <v>13.9</v>
      </c>
      <c r="L52" s="330">
        <v>26255</v>
      </c>
      <c r="M52" s="331">
        <v>-27.7</v>
      </c>
      <c r="N52" s="332">
        <v>41.6</v>
      </c>
    </row>
    <row r="53" spans="1:14" x14ac:dyDescent="0.15">
      <c r="A53" s="248"/>
      <c r="B53" s="244"/>
      <c r="C53" s="244"/>
      <c r="D53" s="244"/>
      <c r="E53" s="244"/>
      <c r="F53" s="244"/>
      <c r="G53" s="310" t="s">
        <v>515</v>
      </c>
      <c r="H53" s="311"/>
      <c r="I53" s="319">
        <v>7018692</v>
      </c>
      <c r="J53" s="320">
        <v>125756</v>
      </c>
      <c r="K53" s="321">
        <v>59</v>
      </c>
      <c r="L53" s="322">
        <v>50880</v>
      </c>
      <c r="M53" s="323">
        <v>7</v>
      </c>
      <c r="N53" s="324">
        <v>52</v>
      </c>
    </row>
    <row r="54" spans="1:14" x14ac:dyDescent="0.15">
      <c r="A54" s="248"/>
      <c r="B54" s="244"/>
      <c r="C54" s="244"/>
      <c r="D54" s="244"/>
      <c r="E54" s="244"/>
      <c r="F54" s="244"/>
      <c r="G54" s="325"/>
      <c r="H54" s="326" t="s">
        <v>514</v>
      </c>
      <c r="I54" s="327">
        <v>4723917</v>
      </c>
      <c r="J54" s="328">
        <v>84640</v>
      </c>
      <c r="K54" s="329">
        <v>38</v>
      </c>
      <c r="L54" s="330">
        <v>26879</v>
      </c>
      <c r="M54" s="331">
        <v>2.4</v>
      </c>
      <c r="N54" s="332">
        <v>35.6</v>
      </c>
    </row>
    <row r="55" spans="1:14" x14ac:dyDescent="0.15">
      <c r="A55" s="248"/>
      <c r="B55" s="244"/>
      <c r="C55" s="244"/>
      <c r="D55" s="244"/>
      <c r="E55" s="244"/>
      <c r="F55" s="244"/>
      <c r="G55" s="310" t="s">
        <v>516</v>
      </c>
      <c r="H55" s="311"/>
      <c r="I55" s="319">
        <v>5223157</v>
      </c>
      <c r="J55" s="320">
        <v>94001</v>
      </c>
      <c r="K55" s="321">
        <v>-25.3</v>
      </c>
      <c r="L55" s="322">
        <v>63956</v>
      </c>
      <c r="M55" s="323">
        <v>25.7</v>
      </c>
      <c r="N55" s="324">
        <v>-51</v>
      </c>
    </row>
    <row r="56" spans="1:14" x14ac:dyDescent="0.15">
      <c r="A56" s="248"/>
      <c r="B56" s="244"/>
      <c r="C56" s="244"/>
      <c r="D56" s="244"/>
      <c r="E56" s="244"/>
      <c r="F56" s="244"/>
      <c r="G56" s="325"/>
      <c r="H56" s="326" t="s">
        <v>514</v>
      </c>
      <c r="I56" s="327">
        <v>3759881</v>
      </c>
      <c r="J56" s="328">
        <v>67666</v>
      </c>
      <c r="K56" s="329">
        <v>-20.100000000000001</v>
      </c>
      <c r="L56" s="330">
        <v>29239</v>
      </c>
      <c r="M56" s="331">
        <v>8.8000000000000007</v>
      </c>
      <c r="N56" s="332">
        <v>-28.9</v>
      </c>
    </row>
    <row r="57" spans="1:14" x14ac:dyDescent="0.15">
      <c r="A57" s="248"/>
      <c r="B57" s="244"/>
      <c r="C57" s="244"/>
      <c r="D57" s="244"/>
      <c r="E57" s="244"/>
      <c r="F57" s="244"/>
      <c r="G57" s="310" t="s">
        <v>517</v>
      </c>
      <c r="H57" s="311"/>
      <c r="I57" s="319">
        <v>4883602</v>
      </c>
      <c r="J57" s="320">
        <v>89019</v>
      </c>
      <c r="K57" s="321">
        <v>-5.3</v>
      </c>
      <c r="L57" s="322">
        <v>66255</v>
      </c>
      <c r="M57" s="323">
        <v>3.6</v>
      </c>
      <c r="N57" s="324">
        <v>-8.9</v>
      </c>
    </row>
    <row r="58" spans="1:14" x14ac:dyDescent="0.15">
      <c r="A58" s="248"/>
      <c r="B58" s="244"/>
      <c r="C58" s="244"/>
      <c r="D58" s="244"/>
      <c r="E58" s="244"/>
      <c r="F58" s="244"/>
      <c r="G58" s="325"/>
      <c r="H58" s="326" t="s">
        <v>514</v>
      </c>
      <c r="I58" s="327">
        <v>3609906</v>
      </c>
      <c r="J58" s="328">
        <v>65802</v>
      </c>
      <c r="K58" s="329">
        <v>-2.8</v>
      </c>
      <c r="L58" s="330">
        <v>31822</v>
      </c>
      <c r="M58" s="331">
        <v>8.8000000000000007</v>
      </c>
      <c r="N58" s="332">
        <v>-11.6</v>
      </c>
    </row>
    <row r="59" spans="1:14" x14ac:dyDescent="0.15">
      <c r="A59" s="248"/>
      <c r="B59" s="244"/>
      <c r="C59" s="244"/>
      <c r="D59" s="244"/>
      <c r="E59" s="244"/>
      <c r="F59" s="244"/>
      <c r="G59" s="310" t="s">
        <v>518</v>
      </c>
      <c r="H59" s="311"/>
      <c r="I59" s="319">
        <v>3778840</v>
      </c>
      <c r="J59" s="320">
        <v>69826</v>
      </c>
      <c r="K59" s="321">
        <v>-21.6</v>
      </c>
      <c r="L59" s="322">
        <v>92247</v>
      </c>
      <c r="M59" s="323">
        <v>39.200000000000003</v>
      </c>
      <c r="N59" s="324">
        <v>-60.8</v>
      </c>
    </row>
    <row r="60" spans="1:14" x14ac:dyDescent="0.15">
      <c r="A60" s="248"/>
      <c r="B60" s="244"/>
      <c r="C60" s="244"/>
      <c r="D60" s="244"/>
      <c r="E60" s="244"/>
      <c r="F60" s="244"/>
      <c r="G60" s="325"/>
      <c r="H60" s="326" t="s">
        <v>514</v>
      </c>
      <c r="I60" s="333">
        <v>2174708</v>
      </c>
      <c r="J60" s="328">
        <v>40185</v>
      </c>
      <c r="K60" s="329">
        <v>-38.9</v>
      </c>
      <c r="L60" s="330">
        <v>37204</v>
      </c>
      <c r="M60" s="331">
        <v>16.899999999999999</v>
      </c>
      <c r="N60" s="332">
        <v>-55.8</v>
      </c>
    </row>
    <row r="61" spans="1:14" x14ac:dyDescent="0.15">
      <c r="A61" s="248"/>
      <c r="B61" s="244"/>
      <c r="C61" s="244"/>
      <c r="D61" s="244"/>
      <c r="E61" s="244"/>
      <c r="F61" s="244"/>
      <c r="G61" s="310" t="s">
        <v>519</v>
      </c>
      <c r="H61" s="334"/>
      <c r="I61" s="335">
        <v>5068450</v>
      </c>
      <c r="J61" s="336">
        <v>91535</v>
      </c>
      <c r="K61" s="337">
        <v>4</v>
      </c>
      <c r="L61" s="338">
        <v>64181</v>
      </c>
      <c r="M61" s="339">
        <v>9.3000000000000007</v>
      </c>
      <c r="N61" s="324">
        <v>-5.3</v>
      </c>
    </row>
    <row r="62" spans="1:14" x14ac:dyDescent="0.15">
      <c r="A62" s="248"/>
      <c r="B62" s="244"/>
      <c r="C62" s="244"/>
      <c r="D62" s="244"/>
      <c r="E62" s="244"/>
      <c r="F62" s="244"/>
      <c r="G62" s="325"/>
      <c r="H62" s="326" t="s">
        <v>514</v>
      </c>
      <c r="I62" s="327">
        <v>3542122</v>
      </c>
      <c r="J62" s="328">
        <v>63925</v>
      </c>
      <c r="K62" s="329">
        <v>-2</v>
      </c>
      <c r="L62" s="330">
        <v>30280</v>
      </c>
      <c r="M62" s="331">
        <v>1.8</v>
      </c>
      <c r="N62" s="332">
        <v>-3.8</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74" t="s">
        <v>3</v>
      </c>
      <c r="D47" s="1174"/>
      <c r="E47" s="1175"/>
      <c r="F47" s="11">
        <v>28.28</v>
      </c>
      <c r="G47" s="12">
        <v>29.06</v>
      </c>
      <c r="H47" s="12">
        <v>32.659999999999997</v>
      </c>
      <c r="I47" s="12">
        <v>31.55</v>
      </c>
      <c r="J47" s="13">
        <v>38.28</v>
      </c>
    </row>
    <row r="48" spans="2:10" ht="57.75" customHeight="1" x14ac:dyDescent="0.15">
      <c r="B48" s="14"/>
      <c r="C48" s="1176" t="s">
        <v>4</v>
      </c>
      <c r="D48" s="1176"/>
      <c r="E48" s="1177"/>
      <c r="F48" s="15">
        <v>6.35</v>
      </c>
      <c r="G48" s="16">
        <v>9.8000000000000007</v>
      </c>
      <c r="H48" s="16">
        <v>7.94</v>
      </c>
      <c r="I48" s="16">
        <v>8.5500000000000007</v>
      </c>
      <c r="J48" s="17">
        <v>9.27</v>
      </c>
    </row>
    <row r="49" spans="2:10" ht="57.75" customHeight="1" thickBot="1" x14ac:dyDescent="0.2">
      <c r="B49" s="18"/>
      <c r="C49" s="1178" t="s">
        <v>5</v>
      </c>
      <c r="D49" s="1178"/>
      <c r="E49" s="1179"/>
      <c r="F49" s="19">
        <v>0.96</v>
      </c>
      <c r="G49" s="20">
        <v>3.91</v>
      </c>
      <c r="H49" s="20">
        <v>2.04</v>
      </c>
      <c r="I49" s="20" t="s">
        <v>526</v>
      </c>
      <c r="J49" s="21">
        <v>7.4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86" t="s">
        <v>527</v>
      </c>
      <c r="D34" s="1186"/>
      <c r="E34" s="1187"/>
      <c r="F34" s="32">
        <v>6.34</v>
      </c>
      <c r="G34" s="33">
        <v>9.8000000000000007</v>
      </c>
      <c r="H34" s="33">
        <v>7.93</v>
      </c>
      <c r="I34" s="33">
        <v>8.5399999999999991</v>
      </c>
      <c r="J34" s="34">
        <v>9.26</v>
      </c>
      <c r="K34" s="22"/>
      <c r="L34" s="22"/>
      <c r="M34" s="22"/>
      <c r="N34" s="22"/>
      <c r="O34" s="22"/>
      <c r="P34" s="22"/>
    </row>
    <row r="35" spans="1:16" ht="39" customHeight="1" x14ac:dyDescent="0.15">
      <c r="A35" s="22"/>
      <c r="B35" s="35"/>
      <c r="C35" s="1180" t="s">
        <v>528</v>
      </c>
      <c r="D35" s="1181"/>
      <c r="E35" s="1182"/>
      <c r="F35" s="36">
        <v>2.08</v>
      </c>
      <c r="G35" s="37">
        <v>1.87</v>
      </c>
      <c r="H35" s="37">
        <v>2.34</v>
      </c>
      <c r="I35" s="37">
        <v>2.68</v>
      </c>
      <c r="J35" s="38">
        <v>3.08</v>
      </c>
      <c r="K35" s="22"/>
      <c r="L35" s="22"/>
      <c r="M35" s="22"/>
      <c r="N35" s="22"/>
      <c r="O35" s="22"/>
      <c r="P35" s="22"/>
    </row>
    <row r="36" spans="1:16" ht="39" customHeight="1" x14ac:dyDescent="0.15">
      <c r="A36" s="22"/>
      <c r="B36" s="35"/>
      <c r="C36" s="1180" t="s">
        <v>529</v>
      </c>
      <c r="D36" s="1181"/>
      <c r="E36" s="1182"/>
      <c r="F36" s="36">
        <v>3.97</v>
      </c>
      <c r="G36" s="37">
        <v>5.88</v>
      </c>
      <c r="H36" s="37">
        <v>6.63</v>
      </c>
      <c r="I36" s="37">
        <v>4.62</v>
      </c>
      <c r="J36" s="38">
        <v>3</v>
      </c>
      <c r="K36" s="22"/>
      <c r="L36" s="22"/>
      <c r="M36" s="22"/>
      <c r="N36" s="22"/>
      <c r="O36" s="22"/>
      <c r="P36" s="22"/>
    </row>
    <row r="37" spans="1:16" ht="39" customHeight="1" x14ac:dyDescent="0.15">
      <c r="A37" s="22"/>
      <c r="B37" s="35"/>
      <c r="C37" s="1180" t="s">
        <v>530</v>
      </c>
      <c r="D37" s="1181"/>
      <c r="E37" s="1182"/>
      <c r="F37" s="36">
        <v>0.96</v>
      </c>
      <c r="G37" s="37">
        <v>1.44</v>
      </c>
      <c r="H37" s="37">
        <v>0.83</v>
      </c>
      <c r="I37" s="37">
        <v>0.86</v>
      </c>
      <c r="J37" s="38">
        <v>0.56000000000000005</v>
      </c>
      <c r="K37" s="22"/>
      <c r="L37" s="22"/>
      <c r="M37" s="22"/>
      <c r="N37" s="22"/>
      <c r="O37" s="22"/>
      <c r="P37" s="22"/>
    </row>
    <row r="38" spans="1:16" ht="39" customHeight="1" x14ac:dyDescent="0.15">
      <c r="A38" s="22"/>
      <c r="B38" s="35"/>
      <c r="C38" s="1180" t="s">
        <v>531</v>
      </c>
      <c r="D38" s="1181"/>
      <c r="E38" s="1182"/>
      <c r="F38" s="36">
        <v>0.47</v>
      </c>
      <c r="G38" s="37">
        <v>0.39</v>
      </c>
      <c r="H38" s="37">
        <v>0.51</v>
      </c>
      <c r="I38" s="37">
        <v>0.71</v>
      </c>
      <c r="J38" s="38">
        <v>0.39</v>
      </c>
      <c r="K38" s="22"/>
      <c r="L38" s="22"/>
      <c r="M38" s="22"/>
      <c r="N38" s="22"/>
      <c r="O38" s="22"/>
      <c r="P38" s="22"/>
    </row>
    <row r="39" spans="1:16" ht="39" customHeight="1" x14ac:dyDescent="0.15">
      <c r="A39" s="22"/>
      <c r="B39" s="35"/>
      <c r="C39" s="1180" t="s">
        <v>532</v>
      </c>
      <c r="D39" s="1181"/>
      <c r="E39" s="1182"/>
      <c r="F39" s="36">
        <v>0.01</v>
      </c>
      <c r="G39" s="37">
        <v>0.01</v>
      </c>
      <c r="H39" s="37">
        <v>0.01</v>
      </c>
      <c r="I39" s="37">
        <v>0.01</v>
      </c>
      <c r="J39" s="38">
        <v>7.0000000000000007E-2</v>
      </c>
      <c r="K39" s="22"/>
      <c r="L39" s="22"/>
      <c r="M39" s="22"/>
      <c r="N39" s="22"/>
      <c r="O39" s="22"/>
      <c r="P39" s="22"/>
    </row>
    <row r="40" spans="1:16" ht="39" customHeight="1" x14ac:dyDescent="0.15">
      <c r="A40" s="22"/>
      <c r="B40" s="35"/>
      <c r="C40" s="1180" t="s">
        <v>533</v>
      </c>
      <c r="D40" s="1181"/>
      <c r="E40" s="1182"/>
      <c r="F40" s="36">
        <v>0.39</v>
      </c>
      <c r="G40" s="37">
        <v>0.55000000000000004</v>
      </c>
      <c r="H40" s="37">
        <v>0.74</v>
      </c>
      <c r="I40" s="37">
        <v>0.38</v>
      </c>
      <c r="J40" s="38">
        <v>7.0000000000000007E-2</v>
      </c>
      <c r="K40" s="22"/>
      <c r="L40" s="22"/>
      <c r="M40" s="22"/>
      <c r="N40" s="22"/>
      <c r="O40" s="22"/>
      <c r="P40" s="22"/>
    </row>
    <row r="41" spans="1:16" ht="39" customHeight="1" x14ac:dyDescent="0.15">
      <c r="A41" s="22"/>
      <c r="B41" s="35"/>
      <c r="C41" s="1180" t="s">
        <v>534</v>
      </c>
      <c r="D41" s="1181"/>
      <c r="E41" s="1182"/>
      <c r="F41" s="36">
        <v>0</v>
      </c>
      <c r="G41" s="37">
        <v>0</v>
      </c>
      <c r="H41" s="37">
        <v>0</v>
      </c>
      <c r="I41" s="37">
        <v>0</v>
      </c>
      <c r="J41" s="38">
        <v>0</v>
      </c>
      <c r="K41" s="22"/>
      <c r="L41" s="22"/>
      <c r="M41" s="22"/>
      <c r="N41" s="22"/>
      <c r="O41" s="22"/>
      <c r="P41" s="22"/>
    </row>
    <row r="42" spans="1:16" ht="39" customHeight="1" x14ac:dyDescent="0.15">
      <c r="A42" s="22"/>
      <c r="B42" s="39"/>
      <c r="C42" s="1180" t="s">
        <v>535</v>
      </c>
      <c r="D42" s="1181"/>
      <c r="E42" s="1182"/>
      <c r="F42" s="36" t="s">
        <v>482</v>
      </c>
      <c r="G42" s="37" t="s">
        <v>482</v>
      </c>
      <c r="H42" s="37" t="s">
        <v>482</v>
      </c>
      <c r="I42" s="37" t="s">
        <v>482</v>
      </c>
      <c r="J42" s="38" t="s">
        <v>482</v>
      </c>
      <c r="K42" s="22"/>
      <c r="L42" s="22"/>
      <c r="M42" s="22"/>
      <c r="N42" s="22"/>
      <c r="O42" s="22"/>
      <c r="P42" s="22"/>
    </row>
    <row r="43" spans="1:16" ht="39" customHeight="1" thickBot="1" x14ac:dyDescent="0.2">
      <c r="A43" s="22"/>
      <c r="B43" s="40"/>
      <c r="C43" s="1183" t="s">
        <v>536</v>
      </c>
      <c r="D43" s="1184"/>
      <c r="E43" s="1185"/>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96" t="s">
        <v>10</v>
      </c>
      <c r="C45" s="1197"/>
      <c r="D45" s="58"/>
      <c r="E45" s="1202" t="s">
        <v>11</v>
      </c>
      <c r="F45" s="1202"/>
      <c r="G45" s="1202"/>
      <c r="H45" s="1202"/>
      <c r="I45" s="1202"/>
      <c r="J45" s="1203"/>
      <c r="K45" s="59">
        <v>3471</v>
      </c>
      <c r="L45" s="60">
        <v>3439</v>
      </c>
      <c r="M45" s="60">
        <v>3400</v>
      </c>
      <c r="N45" s="60">
        <v>3335</v>
      </c>
      <c r="O45" s="61">
        <v>3618</v>
      </c>
      <c r="P45" s="48"/>
      <c r="Q45" s="48"/>
      <c r="R45" s="48"/>
      <c r="S45" s="48"/>
      <c r="T45" s="48"/>
      <c r="U45" s="48"/>
    </row>
    <row r="46" spans="1:21" ht="30.75" customHeight="1" x14ac:dyDescent="0.15">
      <c r="A46" s="48"/>
      <c r="B46" s="1198"/>
      <c r="C46" s="1199"/>
      <c r="D46" s="62"/>
      <c r="E46" s="1190" t="s">
        <v>12</v>
      </c>
      <c r="F46" s="1190"/>
      <c r="G46" s="1190"/>
      <c r="H46" s="1190"/>
      <c r="I46" s="1190"/>
      <c r="J46" s="1191"/>
      <c r="K46" s="63" t="s">
        <v>482</v>
      </c>
      <c r="L46" s="64" t="s">
        <v>482</v>
      </c>
      <c r="M46" s="64" t="s">
        <v>482</v>
      </c>
      <c r="N46" s="64" t="s">
        <v>482</v>
      </c>
      <c r="O46" s="65" t="s">
        <v>482</v>
      </c>
      <c r="P46" s="48"/>
      <c r="Q46" s="48"/>
      <c r="R46" s="48"/>
      <c r="S46" s="48"/>
      <c r="T46" s="48"/>
      <c r="U46" s="48"/>
    </row>
    <row r="47" spans="1:21" ht="30.75" customHeight="1" x14ac:dyDescent="0.15">
      <c r="A47" s="48"/>
      <c r="B47" s="1198"/>
      <c r="C47" s="1199"/>
      <c r="D47" s="62"/>
      <c r="E47" s="1190" t="s">
        <v>13</v>
      </c>
      <c r="F47" s="1190"/>
      <c r="G47" s="1190"/>
      <c r="H47" s="1190"/>
      <c r="I47" s="1190"/>
      <c r="J47" s="1191"/>
      <c r="K47" s="63" t="s">
        <v>482</v>
      </c>
      <c r="L47" s="64" t="s">
        <v>482</v>
      </c>
      <c r="M47" s="64" t="s">
        <v>482</v>
      </c>
      <c r="N47" s="64" t="s">
        <v>482</v>
      </c>
      <c r="O47" s="65" t="s">
        <v>482</v>
      </c>
      <c r="P47" s="48"/>
      <c r="Q47" s="48"/>
      <c r="R47" s="48"/>
      <c r="S47" s="48"/>
      <c r="T47" s="48"/>
      <c r="U47" s="48"/>
    </row>
    <row r="48" spans="1:21" ht="30.75" customHeight="1" x14ac:dyDescent="0.15">
      <c r="A48" s="48"/>
      <c r="B48" s="1198"/>
      <c r="C48" s="1199"/>
      <c r="D48" s="62"/>
      <c r="E48" s="1190" t="s">
        <v>14</v>
      </c>
      <c r="F48" s="1190"/>
      <c r="G48" s="1190"/>
      <c r="H48" s="1190"/>
      <c r="I48" s="1190"/>
      <c r="J48" s="1191"/>
      <c r="K48" s="63">
        <v>1044</v>
      </c>
      <c r="L48" s="64">
        <v>1003</v>
      </c>
      <c r="M48" s="64">
        <v>1036</v>
      </c>
      <c r="N48" s="64">
        <v>1070</v>
      </c>
      <c r="O48" s="65">
        <v>1135</v>
      </c>
      <c r="P48" s="48"/>
      <c r="Q48" s="48"/>
      <c r="R48" s="48"/>
      <c r="S48" s="48"/>
      <c r="T48" s="48"/>
      <c r="U48" s="48"/>
    </row>
    <row r="49" spans="1:21" ht="30.75" customHeight="1" x14ac:dyDescent="0.15">
      <c r="A49" s="48"/>
      <c r="B49" s="1198"/>
      <c r="C49" s="1199"/>
      <c r="D49" s="62"/>
      <c r="E49" s="1190" t="s">
        <v>15</v>
      </c>
      <c r="F49" s="1190"/>
      <c r="G49" s="1190"/>
      <c r="H49" s="1190"/>
      <c r="I49" s="1190"/>
      <c r="J49" s="1191"/>
      <c r="K49" s="63">
        <v>279</v>
      </c>
      <c r="L49" s="64">
        <v>250</v>
      </c>
      <c r="M49" s="64">
        <v>206</v>
      </c>
      <c r="N49" s="64">
        <v>148</v>
      </c>
      <c r="O49" s="65">
        <v>60</v>
      </c>
      <c r="P49" s="48"/>
      <c r="Q49" s="48"/>
      <c r="R49" s="48"/>
      <c r="S49" s="48"/>
      <c r="T49" s="48"/>
      <c r="U49" s="48"/>
    </row>
    <row r="50" spans="1:21" ht="30.75" customHeight="1" x14ac:dyDescent="0.15">
      <c r="A50" s="48"/>
      <c r="B50" s="1198"/>
      <c r="C50" s="1199"/>
      <c r="D50" s="62"/>
      <c r="E50" s="1190" t="s">
        <v>16</v>
      </c>
      <c r="F50" s="1190"/>
      <c r="G50" s="1190"/>
      <c r="H50" s="1190"/>
      <c r="I50" s="1190"/>
      <c r="J50" s="1191"/>
      <c r="K50" s="63">
        <v>40</v>
      </c>
      <c r="L50" s="64">
        <v>40</v>
      </c>
      <c r="M50" s="64">
        <v>35</v>
      </c>
      <c r="N50" s="64">
        <v>34</v>
      </c>
      <c r="O50" s="65">
        <v>36</v>
      </c>
      <c r="P50" s="48"/>
      <c r="Q50" s="48"/>
      <c r="R50" s="48"/>
      <c r="S50" s="48"/>
      <c r="T50" s="48"/>
      <c r="U50" s="48"/>
    </row>
    <row r="51" spans="1:21" ht="30.75" customHeight="1" x14ac:dyDescent="0.15">
      <c r="A51" s="48"/>
      <c r="B51" s="1200"/>
      <c r="C51" s="1201"/>
      <c r="D51" s="66"/>
      <c r="E51" s="1190" t="s">
        <v>17</v>
      </c>
      <c r="F51" s="1190"/>
      <c r="G51" s="1190"/>
      <c r="H51" s="1190"/>
      <c r="I51" s="1190"/>
      <c r="J51" s="1191"/>
      <c r="K51" s="63">
        <v>0</v>
      </c>
      <c r="L51" s="64">
        <v>1</v>
      </c>
      <c r="M51" s="64">
        <v>0</v>
      </c>
      <c r="N51" s="64">
        <v>0</v>
      </c>
      <c r="O51" s="65">
        <v>0</v>
      </c>
      <c r="P51" s="48"/>
      <c r="Q51" s="48"/>
      <c r="R51" s="48"/>
      <c r="S51" s="48"/>
      <c r="T51" s="48"/>
      <c r="U51" s="48"/>
    </row>
    <row r="52" spans="1:21" ht="30.75" customHeight="1" x14ac:dyDescent="0.15">
      <c r="A52" s="48"/>
      <c r="B52" s="1188" t="s">
        <v>18</v>
      </c>
      <c r="C52" s="1189"/>
      <c r="D52" s="66"/>
      <c r="E52" s="1190" t="s">
        <v>19</v>
      </c>
      <c r="F52" s="1190"/>
      <c r="G52" s="1190"/>
      <c r="H52" s="1190"/>
      <c r="I52" s="1190"/>
      <c r="J52" s="1191"/>
      <c r="K52" s="63">
        <v>3141</v>
      </c>
      <c r="L52" s="64">
        <v>3127</v>
      </c>
      <c r="M52" s="64">
        <v>3187</v>
      </c>
      <c r="N52" s="64">
        <v>3548</v>
      </c>
      <c r="O52" s="65">
        <v>3625</v>
      </c>
      <c r="P52" s="48"/>
      <c r="Q52" s="48"/>
      <c r="R52" s="48"/>
      <c r="S52" s="48"/>
      <c r="T52" s="48"/>
      <c r="U52" s="48"/>
    </row>
    <row r="53" spans="1:21" ht="30.75" customHeight="1" thickBot="1" x14ac:dyDescent="0.2">
      <c r="A53" s="48"/>
      <c r="B53" s="1192" t="s">
        <v>20</v>
      </c>
      <c r="C53" s="1193"/>
      <c r="D53" s="67"/>
      <c r="E53" s="1194" t="s">
        <v>21</v>
      </c>
      <c r="F53" s="1194"/>
      <c r="G53" s="1194"/>
      <c r="H53" s="1194"/>
      <c r="I53" s="1194"/>
      <c r="J53" s="1195"/>
      <c r="K53" s="68">
        <v>1693</v>
      </c>
      <c r="L53" s="69">
        <v>1606</v>
      </c>
      <c r="M53" s="69">
        <v>1490</v>
      </c>
      <c r="N53" s="69">
        <v>1039</v>
      </c>
      <c r="O53" s="70">
        <v>1224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521</v>
      </c>
      <c r="J40" s="79" t="s">
        <v>522</v>
      </c>
      <c r="K40" s="79" t="s">
        <v>523</v>
      </c>
      <c r="L40" s="79" t="s">
        <v>524</v>
      </c>
      <c r="M40" s="80" t="s">
        <v>525</v>
      </c>
    </row>
    <row r="41" spans="2:13" ht="27.75" customHeight="1" x14ac:dyDescent="0.15">
      <c r="B41" s="1216" t="s">
        <v>23</v>
      </c>
      <c r="C41" s="1217"/>
      <c r="D41" s="81"/>
      <c r="E41" s="1218" t="s">
        <v>24</v>
      </c>
      <c r="F41" s="1218"/>
      <c r="G41" s="1218"/>
      <c r="H41" s="1219"/>
      <c r="I41" s="82">
        <v>30375</v>
      </c>
      <c r="J41" s="83">
        <v>32691</v>
      </c>
      <c r="K41" s="83">
        <v>33671</v>
      </c>
      <c r="L41" s="83">
        <v>34723</v>
      </c>
      <c r="M41" s="84">
        <v>34594</v>
      </c>
    </row>
    <row r="42" spans="2:13" ht="27.75" customHeight="1" x14ac:dyDescent="0.15">
      <c r="B42" s="1206"/>
      <c r="C42" s="1207"/>
      <c r="D42" s="85"/>
      <c r="E42" s="1210" t="s">
        <v>25</v>
      </c>
      <c r="F42" s="1210"/>
      <c r="G42" s="1210"/>
      <c r="H42" s="1211"/>
      <c r="I42" s="86">
        <v>346</v>
      </c>
      <c r="J42" s="87">
        <v>311</v>
      </c>
      <c r="K42" s="87">
        <v>277</v>
      </c>
      <c r="L42" s="87">
        <v>242</v>
      </c>
      <c r="M42" s="88">
        <v>208</v>
      </c>
    </row>
    <row r="43" spans="2:13" ht="27.75" customHeight="1" x14ac:dyDescent="0.15">
      <c r="B43" s="1206"/>
      <c r="C43" s="1207"/>
      <c r="D43" s="85"/>
      <c r="E43" s="1210" t="s">
        <v>26</v>
      </c>
      <c r="F43" s="1210"/>
      <c r="G43" s="1210"/>
      <c r="H43" s="1211"/>
      <c r="I43" s="86">
        <v>13375</v>
      </c>
      <c r="J43" s="87">
        <v>13082</v>
      </c>
      <c r="K43" s="87">
        <v>12674</v>
      </c>
      <c r="L43" s="87">
        <v>12211</v>
      </c>
      <c r="M43" s="88">
        <v>11483</v>
      </c>
    </row>
    <row r="44" spans="2:13" ht="27.75" customHeight="1" x14ac:dyDescent="0.15">
      <c r="B44" s="1206"/>
      <c r="C44" s="1207"/>
      <c r="D44" s="85"/>
      <c r="E44" s="1210" t="s">
        <v>27</v>
      </c>
      <c r="F44" s="1210"/>
      <c r="G44" s="1210"/>
      <c r="H44" s="1211"/>
      <c r="I44" s="86">
        <v>1112</v>
      </c>
      <c r="J44" s="87">
        <v>899</v>
      </c>
      <c r="K44" s="87">
        <v>647</v>
      </c>
      <c r="L44" s="87">
        <v>124</v>
      </c>
      <c r="M44" s="88">
        <v>77</v>
      </c>
    </row>
    <row r="45" spans="2:13" ht="27.75" customHeight="1" x14ac:dyDescent="0.15">
      <c r="B45" s="1206"/>
      <c r="C45" s="1207"/>
      <c r="D45" s="85"/>
      <c r="E45" s="1210" t="s">
        <v>28</v>
      </c>
      <c r="F45" s="1210"/>
      <c r="G45" s="1210"/>
      <c r="H45" s="1211"/>
      <c r="I45" s="86">
        <v>5096</v>
      </c>
      <c r="J45" s="87">
        <v>5294</v>
      </c>
      <c r="K45" s="87">
        <v>5240</v>
      </c>
      <c r="L45" s="87">
        <v>4850</v>
      </c>
      <c r="M45" s="88">
        <v>4866</v>
      </c>
    </row>
    <row r="46" spans="2:13" ht="27.75" customHeight="1" x14ac:dyDescent="0.15">
      <c r="B46" s="1206"/>
      <c r="C46" s="1207"/>
      <c r="D46" s="85"/>
      <c r="E46" s="1210" t="s">
        <v>29</v>
      </c>
      <c r="F46" s="1210"/>
      <c r="G46" s="1210"/>
      <c r="H46" s="1211"/>
      <c r="I46" s="86" t="s">
        <v>482</v>
      </c>
      <c r="J46" s="87" t="s">
        <v>482</v>
      </c>
      <c r="K46" s="87" t="s">
        <v>482</v>
      </c>
      <c r="L46" s="87" t="s">
        <v>482</v>
      </c>
      <c r="M46" s="88" t="s">
        <v>482</v>
      </c>
    </row>
    <row r="47" spans="2:13" ht="27.75" customHeight="1" x14ac:dyDescent="0.15">
      <c r="B47" s="1206"/>
      <c r="C47" s="1207"/>
      <c r="D47" s="85"/>
      <c r="E47" s="1210" t="s">
        <v>30</v>
      </c>
      <c r="F47" s="1210"/>
      <c r="G47" s="1210"/>
      <c r="H47" s="1211"/>
      <c r="I47" s="86" t="s">
        <v>482</v>
      </c>
      <c r="J47" s="87" t="s">
        <v>482</v>
      </c>
      <c r="K47" s="87" t="s">
        <v>482</v>
      </c>
      <c r="L47" s="87" t="s">
        <v>482</v>
      </c>
      <c r="M47" s="88" t="s">
        <v>482</v>
      </c>
    </row>
    <row r="48" spans="2:13" ht="27.75" customHeight="1" x14ac:dyDescent="0.15">
      <c r="B48" s="1208"/>
      <c r="C48" s="1209"/>
      <c r="D48" s="85"/>
      <c r="E48" s="1210" t="s">
        <v>31</v>
      </c>
      <c r="F48" s="1210"/>
      <c r="G48" s="1210"/>
      <c r="H48" s="1211"/>
      <c r="I48" s="86" t="s">
        <v>482</v>
      </c>
      <c r="J48" s="87" t="s">
        <v>482</v>
      </c>
      <c r="K48" s="87" t="s">
        <v>482</v>
      </c>
      <c r="L48" s="87" t="s">
        <v>482</v>
      </c>
      <c r="M48" s="88" t="s">
        <v>482</v>
      </c>
    </row>
    <row r="49" spans="2:13" ht="27.75" customHeight="1" x14ac:dyDescent="0.15">
      <c r="B49" s="1204" t="s">
        <v>32</v>
      </c>
      <c r="C49" s="1205"/>
      <c r="D49" s="89"/>
      <c r="E49" s="1210" t="s">
        <v>33</v>
      </c>
      <c r="F49" s="1210"/>
      <c r="G49" s="1210"/>
      <c r="H49" s="1211"/>
      <c r="I49" s="86">
        <v>10685</v>
      </c>
      <c r="J49" s="87">
        <v>11014</v>
      </c>
      <c r="K49" s="87">
        <v>12693</v>
      </c>
      <c r="L49" s="87">
        <v>13017</v>
      </c>
      <c r="M49" s="88">
        <v>14685</v>
      </c>
    </row>
    <row r="50" spans="2:13" ht="27.75" customHeight="1" x14ac:dyDescent="0.15">
      <c r="B50" s="1206"/>
      <c r="C50" s="1207"/>
      <c r="D50" s="85"/>
      <c r="E50" s="1210" t="s">
        <v>34</v>
      </c>
      <c r="F50" s="1210"/>
      <c r="G50" s="1210"/>
      <c r="H50" s="1211"/>
      <c r="I50" s="86">
        <v>1043</v>
      </c>
      <c r="J50" s="87">
        <v>1005</v>
      </c>
      <c r="K50" s="87">
        <v>664</v>
      </c>
      <c r="L50" s="87">
        <v>653</v>
      </c>
      <c r="M50" s="88">
        <v>589</v>
      </c>
    </row>
    <row r="51" spans="2:13" ht="27.75" customHeight="1" x14ac:dyDescent="0.15">
      <c r="B51" s="1208"/>
      <c r="C51" s="1209"/>
      <c r="D51" s="85"/>
      <c r="E51" s="1210" t="s">
        <v>35</v>
      </c>
      <c r="F51" s="1210"/>
      <c r="G51" s="1210"/>
      <c r="H51" s="1211"/>
      <c r="I51" s="86">
        <v>32680</v>
      </c>
      <c r="J51" s="87">
        <v>32281</v>
      </c>
      <c r="K51" s="87">
        <v>33922</v>
      </c>
      <c r="L51" s="87">
        <v>34499</v>
      </c>
      <c r="M51" s="88">
        <v>34061</v>
      </c>
    </row>
    <row r="52" spans="2:13" ht="27.75" customHeight="1" thickBot="1" x14ac:dyDescent="0.2">
      <c r="B52" s="1212" t="s">
        <v>20</v>
      </c>
      <c r="C52" s="1213"/>
      <c r="D52" s="90"/>
      <c r="E52" s="1214" t="s">
        <v>36</v>
      </c>
      <c r="F52" s="1214"/>
      <c r="G52" s="1214"/>
      <c r="H52" s="1215"/>
      <c r="I52" s="91">
        <v>5897</v>
      </c>
      <c r="J52" s="92">
        <v>7978</v>
      </c>
      <c r="K52" s="92">
        <v>5229</v>
      </c>
      <c r="L52" s="92">
        <v>3982</v>
      </c>
      <c r="M52" s="93">
        <v>1892</v>
      </c>
    </row>
    <row r="53" spans="2:13" ht="27.75" customHeight="1" x14ac:dyDescent="0.15">
      <c r="B53" s="94" t="s">
        <v>37</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7"/>
      <c r="B1" s="348"/>
      <c r="P1" s="244"/>
      <c r="Q1" s="244"/>
    </row>
    <row r="2" spans="1:51" ht="25.5" x14ac:dyDescent="0.25">
      <c r="A2" s="347"/>
      <c r="C2" s="349"/>
      <c r="P2" s="244"/>
      <c r="Q2" s="244"/>
    </row>
    <row r="3" spans="1:51" ht="25.5" x14ac:dyDescent="0.25">
      <c r="A3" s="347"/>
      <c r="C3" s="349"/>
      <c r="P3" s="244"/>
      <c r="Q3" s="244"/>
    </row>
    <row r="4" spans="1:51" s="350" customFormat="1" x14ac:dyDescent="0.15">
      <c r="A4" s="347"/>
      <c r="B4" s="347"/>
      <c r="C4" s="347"/>
      <c r="D4" s="347"/>
      <c r="E4" s="347"/>
      <c r="F4" s="347"/>
      <c r="G4" s="347"/>
      <c r="H4" s="347"/>
      <c r="I4" s="347"/>
      <c r="J4" s="347"/>
      <c r="K4" s="347"/>
      <c r="L4" s="347"/>
      <c r="M4" s="347"/>
      <c r="N4" s="347"/>
      <c r="O4" s="347"/>
      <c r="P4" s="347"/>
      <c r="Q4" s="347"/>
      <c r="R4" s="347"/>
      <c r="S4" s="347"/>
      <c r="T4" s="347"/>
      <c r="U4" s="347"/>
      <c r="V4" s="347"/>
      <c r="W4" s="347"/>
      <c r="X4" s="347"/>
      <c r="Y4" s="347"/>
      <c r="Z4" s="347"/>
      <c r="AA4" s="347"/>
      <c r="AB4" s="347"/>
      <c r="AC4" s="347"/>
      <c r="AD4" s="347"/>
      <c r="AE4" s="347"/>
      <c r="AF4" s="347"/>
      <c r="AG4" s="347"/>
      <c r="AH4" s="347"/>
      <c r="AI4" s="347"/>
    </row>
    <row r="5" spans="1:51" s="350" customFormat="1" x14ac:dyDescent="0.15">
      <c r="A5" s="347"/>
      <c r="B5" s="347"/>
      <c r="C5" s="347"/>
      <c r="D5" s="347"/>
      <c r="E5" s="347"/>
      <c r="F5" s="347"/>
      <c r="G5" s="347"/>
      <c r="H5" s="347"/>
      <c r="I5" s="347"/>
      <c r="J5" s="347"/>
      <c r="K5" s="347"/>
      <c r="L5" s="347"/>
      <c r="M5" s="347"/>
      <c r="N5" s="347"/>
      <c r="O5" s="347"/>
      <c r="P5" s="347"/>
      <c r="Q5" s="347"/>
      <c r="R5" s="347"/>
      <c r="S5" s="347"/>
      <c r="T5" s="347"/>
      <c r="U5" s="347"/>
      <c r="V5" s="347"/>
      <c r="W5" s="347"/>
      <c r="X5" s="347"/>
      <c r="Y5" s="347"/>
      <c r="Z5" s="347"/>
      <c r="AA5" s="347"/>
      <c r="AB5" s="347"/>
      <c r="AC5" s="347"/>
      <c r="AD5" s="347"/>
      <c r="AE5" s="347"/>
      <c r="AF5" s="347"/>
      <c r="AG5" s="347"/>
      <c r="AH5" s="347"/>
      <c r="AI5" s="347"/>
    </row>
    <row r="6" spans="1:51" s="350" customFormat="1" x14ac:dyDescent="0.15">
      <c r="A6" s="347"/>
      <c r="B6" s="347"/>
      <c r="C6" s="347"/>
      <c r="D6" s="347"/>
      <c r="E6" s="347"/>
      <c r="F6" s="347"/>
      <c r="G6" s="347"/>
      <c r="H6" s="347"/>
      <c r="I6" s="347"/>
      <c r="J6" s="347"/>
      <c r="K6" s="347"/>
      <c r="L6" s="347"/>
      <c r="M6" s="347"/>
      <c r="N6" s="347"/>
      <c r="O6" s="347"/>
      <c r="P6" s="347"/>
      <c r="Q6" s="347"/>
      <c r="R6" s="347"/>
      <c r="S6" s="347"/>
      <c r="T6" s="347"/>
      <c r="U6" s="347"/>
      <c r="V6" s="347"/>
      <c r="W6" s="347"/>
      <c r="X6" s="347"/>
      <c r="Y6" s="347"/>
      <c r="Z6" s="347"/>
      <c r="AA6" s="347"/>
      <c r="AB6" s="347"/>
      <c r="AC6" s="347"/>
      <c r="AD6" s="347"/>
      <c r="AE6" s="347"/>
      <c r="AF6" s="347"/>
      <c r="AG6" s="347"/>
      <c r="AH6" s="347"/>
      <c r="AI6" s="347"/>
    </row>
    <row r="7" spans="1:51" s="350" customFormat="1" x14ac:dyDescent="0.15">
      <c r="A7" s="347"/>
      <c r="B7" s="347"/>
      <c r="C7" s="347"/>
      <c r="D7" s="347"/>
      <c r="E7" s="347"/>
      <c r="F7" s="347"/>
      <c r="G7" s="347"/>
      <c r="H7" s="347"/>
      <c r="I7" s="347"/>
      <c r="J7" s="347"/>
      <c r="K7" s="347"/>
      <c r="L7" s="347"/>
      <c r="M7" s="347"/>
      <c r="N7" s="347"/>
      <c r="O7" s="347"/>
      <c r="P7" s="347"/>
      <c r="Q7" s="347"/>
      <c r="R7" s="347"/>
      <c r="S7" s="347"/>
      <c r="T7" s="347"/>
      <c r="U7" s="347"/>
      <c r="V7" s="347"/>
      <c r="W7" s="347"/>
      <c r="X7" s="347"/>
      <c r="Y7" s="347"/>
      <c r="Z7" s="347"/>
      <c r="AA7" s="347"/>
      <c r="AB7" s="347"/>
      <c r="AC7" s="347"/>
      <c r="AD7" s="347"/>
      <c r="AE7" s="347"/>
      <c r="AF7" s="347"/>
      <c r="AG7" s="347"/>
      <c r="AH7" s="347"/>
      <c r="AI7" s="347"/>
    </row>
    <row r="8" spans="1:51" s="350" customFormat="1" x14ac:dyDescent="0.15">
      <c r="A8" s="347"/>
      <c r="B8" s="347"/>
      <c r="C8" s="347"/>
      <c r="D8" s="347"/>
      <c r="E8" s="347"/>
      <c r="F8" s="347"/>
      <c r="G8" s="347"/>
      <c r="H8" s="347"/>
      <c r="I8" s="347"/>
      <c r="J8" s="347"/>
      <c r="K8" s="347"/>
      <c r="L8" s="347"/>
      <c r="M8" s="347"/>
      <c r="N8" s="347"/>
      <c r="O8" s="347"/>
      <c r="P8" s="347"/>
      <c r="Q8" s="347"/>
      <c r="R8" s="347"/>
      <c r="S8" s="347"/>
      <c r="T8" s="347"/>
      <c r="U8" s="347"/>
      <c r="V8" s="347"/>
      <c r="W8" s="347"/>
      <c r="X8" s="347"/>
      <c r="Y8" s="347"/>
      <c r="Z8" s="347"/>
      <c r="AA8" s="347"/>
      <c r="AB8" s="347"/>
      <c r="AC8" s="347"/>
      <c r="AD8" s="347"/>
      <c r="AE8" s="347"/>
      <c r="AF8" s="347"/>
      <c r="AG8" s="347"/>
      <c r="AH8" s="347"/>
      <c r="AI8" s="347"/>
    </row>
    <row r="9" spans="1:51" s="350" customFormat="1" x14ac:dyDescent="0.15">
      <c r="A9" s="347"/>
      <c r="B9" s="347"/>
      <c r="C9" s="347"/>
      <c r="D9" s="347"/>
      <c r="E9" s="347"/>
      <c r="F9" s="347"/>
      <c r="G9" s="347"/>
      <c r="H9" s="347"/>
      <c r="I9" s="347"/>
      <c r="J9" s="347"/>
      <c r="K9" s="347"/>
      <c r="L9" s="347"/>
      <c r="M9" s="347"/>
      <c r="N9" s="347"/>
      <c r="O9" s="347"/>
      <c r="P9" s="347"/>
      <c r="Q9" s="347"/>
      <c r="R9" s="347"/>
      <c r="S9" s="347"/>
      <c r="T9" s="347"/>
      <c r="U9" s="347"/>
      <c r="V9" s="347"/>
      <c r="W9" s="347"/>
      <c r="X9" s="347"/>
      <c r="Y9" s="347"/>
      <c r="Z9" s="347"/>
      <c r="AA9" s="347"/>
      <c r="AB9" s="347"/>
      <c r="AC9" s="347"/>
      <c r="AD9" s="347"/>
      <c r="AE9" s="347"/>
      <c r="AF9" s="347"/>
      <c r="AG9" s="347"/>
      <c r="AH9" s="347"/>
      <c r="AI9" s="347"/>
    </row>
    <row r="10" spans="1:51" s="350" customFormat="1" x14ac:dyDescent="0.15">
      <c r="A10" s="347"/>
      <c r="B10" s="347"/>
      <c r="C10" s="347"/>
      <c r="D10" s="347"/>
      <c r="E10" s="347"/>
      <c r="F10" s="347"/>
      <c r="G10" s="347"/>
      <c r="H10" s="347"/>
      <c r="I10" s="347"/>
      <c r="J10" s="347"/>
      <c r="K10" s="347"/>
      <c r="L10" s="347"/>
      <c r="M10" s="347"/>
      <c r="N10" s="347"/>
      <c r="O10" s="347"/>
      <c r="P10" s="347"/>
      <c r="Q10" s="347"/>
      <c r="R10" s="347"/>
      <c r="S10" s="347"/>
      <c r="T10" s="347"/>
      <c r="U10" s="347"/>
      <c r="V10" s="347"/>
      <c r="W10" s="347"/>
      <c r="X10" s="347"/>
      <c r="Y10" s="347"/>
      <c r="Z10" s="347"/>
      <c r="AA10" s="347"/>
      <c r="AB10" s="347"/>
      <c r="AC10" s="347"/>
      <c r="AD10" s="347"/>
      <c r="AE10" s="347"/>
      <c r="AF10" s="347"/>
      <c r="AG10" s="347"/>
      <c r="AH10" s="347"/>
      <c r="AI10" s="347"/>
      <c r="AY10" s="350" t="s">
        <v>547</v>
      </c>
    </row>
    <row r="11" spans="1:51" s="350" customFormat="1" x14ac:dyDescent="0.15">
      <c r="A11" s="347"/>
      <c r="B11" s="347"/>
      <c r="C11" s="347"/>
      <c r="D11" s="347"/>
      <c r="E11" s="347"/>
      <c r="F11" s="347"/>
      <c r="G11" s="347"/>
      <c r="H11" s="347"/>
      <c r="I11" s="347"/>
      <c r="J11" s="347"/>
      <c r="K11" s="347"/>
      <c r="L11" s="347"/>
      <c r="M11" s="347"/>
      <c r="N11" s="347"/>
      <c r="O11" s="347"/>
      <c r="P11" s="347"/>
      <c r="Q11" s="347"/>
      <c r="R11" s="347"/>
      <c r="S11" s="347"/>
      <c r="T11" s="347"/>
      <c r="U11" s="347"/>
      <c r="V11" s="347"/>
      <c r="W11" s="347"/>
      <c r="X11" s="347"/>
      <c r="Y11" s="347"/>
      <c r="Z11" s="347"/>
      <c r="AA11" s="347"/>
      <c r="AB11" s="347"/>
      <c r="AC11" s="347"/>
      <c r="AD11" s="347"/>
      <c r="AE11" s="347"/>
      <c r="AF11" s="347"/>
      <c r="AG11" s="347"/>
      <c r="AH11" s="347"/>
      <c r="AI11" s="347"/>
    </row>
    <row r="12" spans="1:51" s="350" customFormat="1" x14ac:dyDescent="0.15">
      <c r="A12" s="347"/>
      <c r="B12" s="347"/>
      <c r="C12" s="347"/>
      <c r="D12" s="347"/>
      <c r="E12" s="347"/>
      <c r="F12" s="347"/>
      <c r="G12" s="347"/>
      <c r="H12" s="347"/>
      <c r="I12" s="347"/>
      <c r="J12" s="347"/>
      <c r="K12" s="347"/>
      <c r="L12" s="347"/>
      <c r="M12" s="347"/>
      <c r="N12" s="347"/>
      <c r="O12" s="347"/>
      <c r="P12" s="347"/>
      <c r="Q12" s="347"/>
      <c r="R12" s="347"/>
      <c r="S12" s="347"/>
      <c r="T12" s="347"/>
      <c r="U12" s="347"/>
      <c r="V12" s="347"/>
      <c r="W12" s="347"/>
      <c r="X12" s="347"/>
      <c r="Y12" s="347"/>
      <c r="Z12" s="347"/>
      <c r="AA12" s="347"/>
      <c r="AB12" s="347"/>
      <c r="AC12" s="347"/>
      <c r="AD12" s="347"/>
      <c r="AE12" s="347"/>
      <c r="AF12" s="347"/>
      <c r="AG12" s="347"/>
      <c r="AH12" s="347"/>
      <c r="AI12" s="347"/>
      <c r="AY12" s="350" t="s">
        <v>547</v>
      </c>
    </row>
    <row r="13" spans="1:51" s="350" customFormat="1" x14ac:dyDescent="0.15">
      <c r="A13" s="347"/>
      <c r="B13" s="347"/>
      <c r="C13" s="347"/>
      <c r="D13" s="347"/>
      <c r="E13" s="347"/>
      <c r="F13" s="347"/>
      <c r="G13" s="347"/>
      <c r="H13" s="347"/>
      <c r="I13" s="347"/>
      <c r="J13" s="347"/>
      <c r="K13" s="347"/>
      <c r="L13" s="347"/>
      <c r="M13" s="347"/>
      <c r="N13" s="347"/>
      <c r="O13" s="347"/>
      <c r="P13" s="347"/>
      <c r="Q13" s="347"/>
      <c r="R13" s="347"/>
      <c r="S13" s="347"/>
      <c r="T13" s="347"/>
      <c r="U13" s="347"/>
      <c r="V13" s="347"/>
      <c r="W13" s="347"/>
      <c r="X13" s="347"/>
      <c r="Y13" s="347"/>
      <c r="Z13" s="347"/>
      <c r="AA13" s="347"/>
      <c r="AB13" s="347"/>
      <c r="AC13" s="347"/>
      <c r="AD13" s="347"/>
      <c r="AE13" s="347"/>
      <c r="AF13" s="347"/>
      <c r="AG13" s="347"/>
      <c r="AH13" s="347"/>
      <c r="AI13" s="347"/>
    </row>
    <row r="14" spans="1:51" s="350" customFormat="1" ht="14.25" customHeight="1" x14ac:dyDescent="0.15">
      <c r="A14" s="347"/>
      <c r="B14" s="347"/>
      <c r="C14" s="347"/>
      <c r="D14" s="347"/>
      <c r="E14" s="347"/>
      <c r="F14" s="347"/>
      <c r="G14" s="347"/>
      <c r="H14" s="347"/>
      <c r="I14" s="347"/>
      <c r="J14" s="347"/>
      <c r="K14" s="347"/>
      <c r="L14" s="347"/>
      <c r="M14" s="347"/>
      <c r="N14" s="347"/>
      <c r="O14" s="347"/>
      <c r="P14" s="347"/>
      <c r="Q14" s="347"/>
      <c r="R14" s="347"/>
      <c r="S14" s="347"/>
      <c r="T14" s="347"/>
      <c r="U14" s="347"/>
      <c r="V14" s="347"/>
      <c r="W14" s="347"/>
      <c r="X14" s="347"/>
      <c r="Y14" s="347"/>
      <c r="Z14" s="347"/>
      <c r="AA14" s="347"/>
      <c r="AB14" s="347"/>
      <c r="AC14" s="347"/>
      <c r="AD14" s="347"/>
      <c r="AE14" s="347"/>
      <c r="AF14" s="347"/>
      <c r="AG14" s="347"/>
      <c r="AH14" s="347"/>
      <c r="AI14" s="347"/>
    </row>
    <row r="15" spans="1:51" s="350" customFormat="1" x14ac:dyDescent="0.15">
      <c r="A15" s="243"/>
      <c r="B15" s="347"/>
      <c r="C15" s="347"/>
      <c r="D15" s="347"/>
      <c r="E15" s="347"/>
      <c r="F15" s="347"/>
      <c r="G15" s="347"/>
      <c r="H15" s="347"/>
      <c r="I15" s="347"/>
      <c r="J15" s="347"/>
      <c r="K15" s="347"/>
      <c r="L15" s="347"/>
      <c r="M15" s="347"/>
      <c r="N15" s="347"/>
      <c r="O15" s="347"/>
      <c r="P15" s="347"/>
      <c r="Q15" s="347"/>
      <c r="R15" s="347"/>
      <c r="S15" s="347"/>
      <c r="T15" s="347"/>
      <c r="U15" s="347"/>
      <c r="V15" s="347"/>
      <c r="W15" s="347"/>
      <c r="X15" s="347"/>
      <c r="Y15" s="347"/>
      <c r="Z15" s="347"/>
      <c r="AA15" s="347"/>
      <c r="AB15" s="347"/>
      <c r="AC15" s="347"/>
      <c r="AD15" s="347"/>
      <c r="AE15" s="347"/>
      <c r="AF15" s="347"/>
      <c r="AG15" s="347"/>
      <c r="AH15" s="347"/>
      <c r="AI15" s="347"/>
    </row>
    <row r="16" spans="1:51" s="350" customFormat="1" x14ac:dyDescent="0.15">
      <c r="A16" s="243"/>
      <c r="B16" s="347"/>
      <c r="C16" s="347"/>
      <c r="D16" s="347"/>
      <c r="E16" s="347"/>
      <c r="F16" s="347"/>
      <c r="G16" s="347"/>
      <c r="H16" s="347"/>
      <c r="I16" s="347"/>
      <c r="J16" s="347"/>
      <c r="K16" s="347"/>
      <c r="L16" s="347"/>
      <c r="M16" s="347"/>
      <c r="N16" s="347"/>
      <c r="O16" s="347"/>
      <c r="P16" s="347"/>
      <c r="Q16" s="347"/>
      <c r="R16" s="347"/>
      <c r="S16" s="347"/>
      <c r="T16" s="347"/>
      <c r="U16" s="347"/>
      <c r="V16" s="347"/>
      <c r="W16" s="347"/>
      <c r="X16" s="347"/>
      <c r="Y16" s="347"/>
      <c r="Z16" s="347"/>
      <c r="AA16" s="347"/>
      <c r="AB16" s="347"/>
      <c r="AC16" s="347"/>
      <c r="AD16" s="347"/>
      <c r="AE16" s="347"/>
      <c r="AF16" s="347"/>
      <c r="AG16" s="347"/>
      <c r="AH16" s="347"/>
      <c r="AI16" s="347"/>
    </row>
    <row r="17" spans="1:259" s="350" customFormat="1" x14ac:dyDescent="0.15">
      <c r="A17" s="243"/>
      <c r="B17" s="347"/>
      <c r="C17" s="347"/>
      <c r="D17" s="347"/>
      <c r="E17" s="347"/>
      <c r="F17" s="347"/>
      <c r="G17" s="347"/>
      <c r="H17" s="347"/>
      <c r="I17" s="347"/>
      <c r="J17" s="347"/>
      <c r="K17" s="347"/>
      <c r="L17" s="347"/>
      <c r="M17" s="347"/>
      <c r="N17" s="347"/>
      <c r="O17" s="347"/>
      <c r="P17" s="347"/>
      <c r="Q17" s="347"/>
      <c r="R17" s="347"/>
      <c r="S17" s="347"/>
      <c r="T17" s="347"/>
      <c r="U17" s="347"/>
      <c r="V17" s="347"/>
      <c r="W17" s="347"/>
      <c r="X17" s="347"/>
      <c r="Y17" s="347"/>
      <c r="Z17" s="347"/>
      <c r="AA17" s="347"/>
      <c r="AB17" s="347"/>
      <c r="AC17" s="347"/>
      <c r="AD17" s="347"/>
      <c r="AE17" s="347"/>
      <c r="AF17" s="347"/>
      <c r="AG17" s="347"/>
      <c r="AH17" s="347"/>
      <c r="AI17" s="347"/>
    </row>
    <row r="18" spans="1:259" s="350" customFormat="1" x14ac:dyDescent="0.15">
      <c r="A18" s="243"/>
      <c r="B18" s="347"/>
      <c r="C18" s="347"/>
      <c r="D18" s="347"/>
      <c r="E18" s="347"/>
      <c r="F18" s="347"/>
      <c r="G18" s="347"/>
      <c r="H18" s="347"/>
      <c r="I18" s="347"/>
      <c r="J18" s="347"/>
      <c r="K18" s="347"/>
      <c r="L18" s="347"/>
      <c r="M18" s="347"/>
      <c r="N18" s="347"/>
      <c r="O18" s="347"/>
      <c r="P18" s="347"/>
      <c r="Q18" s="347"/>
      <c r="R18" s="347"/>
      <c r="S18" s="347"/>
      <c r="T18" s="347"/>
      <c r="U18" s="347"/>
      <c r="V18" s="347"/>
      <c r="W18" s="347"/>
      <c r="X18" s="347"/>
      <c r="Y18" s="347"/>
      <c r="Z18" s="347"/>
      <c r="AA18" s="347"/>
      <c r="AB18" s="347"/>
      <c r="AC18" s="347"/>
      <c r="AD18" s="347"/>
      <c r="AE18" s="347"/>
      <c r="AF18" s="347"/>
      <c r="AG18" s="347"/>
      <c r="AH18" s="347"/>
      <c r="AI18" s="347"/>
    </row>
    <row r="19" spans="1:259" x14ac:dyDescent="0.15">
      <c r="P19" s="244"/>
      <c r="Q19" s="244"/>
    </row>
    <row r="20" spans="1:259" x14ac:dyDescent="0.15">
      <c r="P20" s="244"/>
      <c r="Q20" s="244"/>
    </row>
    <row r="21" spans="1:259" ht="17.25" x14ac:dyDescent="0.15">
      <c r="B21" s="351"/>
      <c r="C21" s="246"/>
      <c r="D21" s="246"/>
      <c r="E21" s="246"/>
      <c r="F21" s="246"/>
      <c r="G21" s="246"/>
      <c r="H21" s="246"/>
      <c r="I21" s="246"/>
      <c r="J21" s="246"/>
      <c r="K21" s="246"/>
      <c r="L21" s="246"/>
      <c r="M21" s="246"/>
      <c r="N21" s="352"/>
      <c r="O21" s="246"/>
      <c r="P21" s="247"/>
      <c r="Q21" s="244"/>
      <c r="IY21" s="353"/>
    </row>
    <row r="22" spans="1:259" ht="17.25" x14ac:dyDescent="0.15">
      <c r="B22" s="248"/>
      <c r="IY22" s="354"/>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5"/>
      <c r="C40" s="244"/>
      <c r="D40" s="244"/>
      <c r="E40" s="244"/>
      <c r="F40" s="244"/>
      <c r="G40" s="244"/>
      <c r="H40" s="244"/>
      <c r="I40" s="244"/>
      <c r="J40" s="244"/>
      <c r="K40" s="244"/>
      <c r="L40" s="244"/>
      <c r="M40" s="244"/>
      <c r="N40" s="244"/>
      <c r="O40" s="244"/>
      <c r="P40" s="355"/>
      <c r="Q40" s="244"/>
    </row>
    <row r="41" spans="2:17" ht="17.25" x14ac:dyDescent="0.15">
      <c r="B41" s="245" t="s">
        <v>548</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6" t="s">
        <v>549</v>
      </c>
      <c r="I42" s="357"/>
      <c r="J42" s="357"/>
      <c r="K42" s="357"/>
      <c r="L42" s="244"/>
      <c r="M42" s="244"/>
      <c r="N42" s="244"/>
      <c r="O42" s="244"/>
    </row>
    <row r="43" spans="2:17" x14ac:dyDescent="0.15">
      <c r="B43" s="248"/>
      <c r="C43" s="244"/>
      <c r="D43" s="244"/>
      <c r="E43" s="244"/>
      <c r="F43" s="244"/>
      <c r="G43" s="1256"/>
      <c r="H43" s="1233"/>
      <c r="I43" s="1233"/>
      <c r="J43" s="1233"/>
      <c r="K43" s="1233"/>
      <c r="L43" s="1233"/>
      <c r="M43" s="1233"/>
      <c r="N43" s="1233"/>
      <c r="O43" s="1234"/>
    </row>
    <row r="44" spans="2:17" x14ac:dyDescent="0.15">
      <c r="B44" s="248"/>
      <c r="C44" s="244"/>
      <c r="D44" s="244"/>
      <c r="E44" s="244"/>
      <c r="F44" s="244"/>
      <c r="G44" s="1235"/>
      <c r="H44" s="1236"/>
      <c r="I44" s="1236"/>
      <c r="J44" s="1236"/>
      <c r="K44" s="1236"/>
      <c r="L44" s="1236"/>
      <c r="M44" s="1236"/>
      <c r="N44" s="1236"/>
      <c r="O44" s="1237"/>
    </row>
    <row r="45" spans="2:17" x14ac:dyDescent="0.15">
      <c r="B45" s="248"/>
      <c r="C45" s="244"/>
      <c r="D45" s="244"/>
      <c r="E45" s="244"/>
      <c r="F45" s="244"/>
      <c r="G45" s="1235"/>
      <c r="H45" s="1236"/>
      <c r="I45" s="1236"/>
      <c r="J45" s="1236"/>
      <c r="K45" s="1236"/>
      <c r="L45" s="1236"/>
      <c r="M45" s="1236"/>
      <c r="N45" s="1236"/>
      <c r="O45" s="1237"/>
    </row>
    <row r="46" spans="2:17" x14ac:dyDescent="0.15">
      <c r="B46" s="248"/>
      <c r="C46" s="244"/>
      <c r="D46" s="244"/>
      <c r="E46" s="244"/>
      <c r="F46" s="244"/>
      <c r="G46" s="1235"/>
      <c r="H46" s="1236"/>
      <c r="I46" s="1236"/>
      <c r="J46" s="1236"/>
      <c r="K46" s="1236"/>
      <c r="L46" s="1236"/>
      <c r="M46" s="1236"/>
      <c r="N46" s="1236"/>
      <c r="O46" s="1237"/>
    </row>
    <row r="47" spans="2:17" x14ac:dyDescent="0.15">
      <c r="B47" s="248"/>
      <c r="C47" s="244"/>
      <c r="D47" s="244"/>
      <c r="E47" s="244"/>
      <c r="F47" s="244"/>
      <c r="G47" s="1238"/>
      <c r="H47" s="1239"/>
      <c r="I47" s="1239"/>
      <c r="J47" s="1239"/>
      <c r="K47" s="1239"/>
      <c r="L47" s="1239"/>
      <c r="M47" s="1239"/>
      <c r="N47" s="1239"/>
      <c r="O47" s="1240"/>
    </row>
    <row r="48" spans="2:17" x14ac:dyDescent="0.15">
      <c r="B48" s="248"/>
      <c r="C48" s="244"/>
      <c r="D48" s="244"/>
      <c r="E48" s="244"/>
      <c r="F48" s="244"/>
      <c r="G48" s="244"/>
      <c r="H48" s="358"/>
      <c r="I48" s="358"/>
      <c r="J48" s="358"/>
    </row>
    <row r="49" spans="1:17" x14ac:dyDescent="0.15">
      <c r="B49" s="248"/>
      <c r="C49" s="244"/>
      <c r="D49" s="244"/>
      <c r="E49" s="244"/>
      <c r="F49" s="244"/>
      <c r="G49" s="243" t="s">
        <v>550</v>
      </c>
    </row>
    <row r="50" spans="1:17" x14ac:dyDescent="0.15">
      <c r="B50" s="248"/>
      <c r="C50" s="244"/>
      <c r="D50" s="244"/>
      <c r="E50" s="244"/>
      <c r="F50" s="244"/>
      <c r="G50" s="1241"/>
      <c r="H50" s="1242"/>
      <c r="I50" s="1242"/>
      <c r="J50" s="1243"/>
      <c r="K50" s="359" t="s">
        <v>521</v>
      </c>
      <c r="L50" s="359" t="s">
        <v>522</v>
      </c>
      <c r="M50" s="359" t="s">
        <v>523</v>
      </c>
      <c r="N50" s="359" t="s">
        <v>524</v>
      </c>
      <c r="O50" s="359" t="s">
        <v>525</v>
      </c>
    </row>
    <row r="51" spans="1:17" x14ac:dyDescent="0.15">
      <c r="B51" s="248"/>
      <c r="C51" s="244"/>
      <c r="D51" s="244"/>
      <c r="E51" s="244"/>
      <c r="F51" s="244"/>
      <c r="G51" s="1244" t="s">
        <v>551</v>
      </c>
      <c r="H51" s="1245"/>
      <c r="I51" s="1250" t="s">
        <v>552</v>
      </c>
      <c r="J51" s="1250"/>
      <c r="K51" s="1254"/>
      <c r="L51" s="1254"/>
      <c r="M51" s="1254"/>
      <c r="N51" s="1254"/>
      <c r="O51" s="1254"/>
    </row>
    <row r="52" spans="1:17" x14ac:dyDescent="0.15">
      <c r="B52" s="248"/>
      <c r="C52" s="244"/>
      <c r="D52" s="244"/>
      <c r="E52" s="244"/>
      <c r="F52" s="244"/>
      <c r="G52" s="1246"/>
      <c r="H52" s="1247"/>
      <c r="I52" s="1251"/>
      <c r="J52" s="1251"/>
      <c r="K52" s="1220"/>
      <c r="L52" s="1220"/>
      <c r="M52" s="1220"/>
      <c r="N52" s="1220"/>
      <c r="O52" s="1220"/>
    </row>
    <row r="53" spans="1:17" x14ac:dyDescent="0.15">
      <c r="A53" s="360"/>
      <c r="B53" s="248"/>
      <c r="C53" s="244"/>
      <c r="D53" s="244"/>
      <c r="E53" s="244"/>
      <c r="F53" s="244"/>
      <c r="G53" s="1246"/>
      <c r="H53" s="1247"/>
      <c r="I53" s="1230" t="s">
        <v>553</v>
      </c>
      <c r="J53" s="1230"/>
      <c r="K53" s="1255"/>
      <c r="L53" s="1255"/>
      <c r="M53" s="1255"/>
      <c r="N53" s="1255"/>
      <c r="O53" s="1255"/>
    </row>
    <row r="54" spans="1:17" x14ac:dyDescent="0.15">
      <c r="A54" s="360"/>
      <c r="B54" s="248"/>
      <c r="C54" s="244"/>
      <c r="D54" s="244"/>
      <c r="E54" s="244"/>
      <c r="F54" s="244"/>
      <c r="G54" s="1248"/>
      <c r="H54" s="1249"/>
      <c r="I54" s="1230"/>
      <c r="J54" s="1230"/>
      <c r="K54" s="1253"/>
      <c r="L54" s="1253"/>
      <c r="M54" s="1253"/>
      <c r="N54" s="1253"/>
      <c r="O54" s="1253"/>
    </row>
    <row r="55" spans="1:17" x14ac:dyDescent="0.15">
      <c r="A55" s="360"/>
      <c r="B55" s="248"/>
      <c r="C55" s="244"/>
      <c r="D55" s="244"/>
      <c r="E55" s="244"/>
      <c r="F55" s="244"/>
      <c r="G55" s="1224" t="s">
        <v>554</v>
      </c>
      <c r="H55" s="1225"/>
      <c r="I55" s="1230" t="s">
        <v>552</v>
      </c>
      <c r="J55" s="1230"/>
      <c r="K55" s="1254"/>
      <c r="L55" s="1254"/>
      <c r="M55" s="1254"/>
      <c r="N55" s="1254"/>
      <c r="O55" s="1254"/>
    </row>
    <row r="56" spans="1:17" x14ac:dyDescent="0.15">
      <c r="A56" s="360"/>
      <c r="B56" s="248"/>
      <c r="C56" s="244"/>
      <c r="D56" s="244"/>
      <c r="E56" s="244"/>
      <c r="F56" s="244"/>
      <c r="G56" s="1226"/>
      <c r="H56" s="1227"/>
      <c r="I56" s="1230"/>
      <c r="J56" s="1230"/>
      <c r="K56" s="1220"/>
      <c r="L56" s="1220"/>
      <c r="M56" s="1220"/>
      <c r="N56" s="1220"/>
      <c r="O56" s="1220"/>
    </row>
    <row r="57" spans="1:17" s="360" customFormat="1" x14ac:dyDescent="0.15">
      <c r="B57" s="361"/>
      <c r="C57" s="357"/>
      <c r="D57" s="357"/>
      <c r="E57" s="357"/>
      <c r="F57" s="357"/>
      <c r="G57" s="1226"/>
      <c r="H57" s="1227"/>
      <c r="I57" s="1222" t="s">
        <v>555</v>
      </c>
      <c r="J57" s="1222"/>
      <c r="K57" s="1255"/>
      <c r="L57" s="1255"/>
      <c r="M57" s="1255"/>
      <c r="N57" s="1255"/>
      <c r="O57" s="1255"/>
      <c r="P57" s="362"/>
      <c r="Q57" s="361"/>
    </row>
    <row r="58" spans="1:17" s="360" customFormat="1" x14ac:dyDescent="0.15">
      <c r="A58" s="243"/>
      <c r="B58" s="361"/>
      <c r="C58" s="357"/>
      <c r="D58" s="357"/>
      <c r="E58" s="357"/>
      <c r="F58" s="357"/>
      <c r="G58" s="1228"/>
      <c r="H58" s="1229"/>
      <c r="I58" s="1222"/>
      <c r="J58" s="1222"/>
      <c r="K58" s="1253"/>
      <c r="L58" s="1253"/>
      <c r="M58" s="1253"/>
      <c r="N58" s="1253"/>
      <c r="O58" s="1253"/>
      <c r="P58" s="362"/>
      <c r="Q58" s="361"/>
    </row>
    <row r="59" spans="1:17" s="360" customFormat="1" x14ac:dyDescent="0.15">
      <c r="A59" s="243"/>
      <c r="B59" s="361"/>
      <c r="C59" s="357"/>
      <c r="D59" s="357"/>
      <c r="E59" s="357"/>
      <c r="F59" s="357"/>
      <c r="G59" s="357"/>
      <c r="H59" s="357"/>
      <c r="I59" s="357"/>
      <c r="J59" s="357"/>
      <c r="K59" s="363"/>
      <c r="L59" s="363"/>
      <c r="M59" s="363"/>
      <c r="N59" s="363"/>
      <c r="O59" s="363"/>
      <c r="P59" s="362"/>
      <c r="Q59" s="361"/>
    </row>
    <row r="60" spans="1:17" s="360" customFormat="1" x14ac:dyDescent="0.15">
      <c r="A60" s="243"/>
      <c r="B60" s="361"/>
      <c r="C60" s="357"/>
      <c r="D60" s="357"/>
      <c r="E60" s="357"/>
      <c r="F60" s="357"/>
      <c r="G60" s="357"/>
      <c r="H60" s="357"/>
      <c r="I60" s="357"/>
      <c r="J60" s="357"/>
      <c r="K60" s="363"/>
      <c r="L60" s="363"/>
      <c r="M60" s="363"/>
      <c r="N60" s="363"/>
      <c r="O60" s="363"/>
      <c r="P60" s="362"/>
      <c r="Q60" s="361"/>
    </row>
    <row r="61" spans="1:17" s="360" customFormat="1" x14ac:dyDescent="0.15">
      <c r="A61" s="243"/>
      <c r="B61" s="364"/>
      <c r="C61" s="365"/>
      <c r="D61" s="365"/>
      <c r="E61" s="365"/>
      <c r="F61" s="365"/>
      <c r="G61" s="365"/>
      <c r="H61" s="365"/>
      <c r="I61" s="365"/>
      <c r="J61" s="365"/>
      <c r="K61" s="365"/>
      <c r="L61" s="365"/>
      <c r="M61" s="366"/>
      <c r="N61" s="366"/>
      <c r="O61" s="366"/>
      <c r="P61" s="367"/>
      <c r="Q61" s="361"/>
    </row>
    <row r="62" spans="1:17" x14ac:dyDescent="0.15">
      <c r="B62" s="355"/>
      <c r="C62" s="355"/>
      <c r="D62" s="355"/>
      <c r="E62" s="355"/>
      <c r="F62" s="355"/>
      <c r="G62" s="355"/>
      <c r="H62" s="355"/>
      <c r="I62" s="355"/>
      <c r="J62" s="355"/>
      <c r="K62" s="355"/>
      <c r="L62" s="355"/>
      <c r="M62" s="355"/>
      <c r="N62" s="355"/>
      <c r="O62" s="355"/>
      <c r="P62" s="355"/>
      <c r="Q62" s="244"/>
    </row>
    <row r="63" spans="1:17" ht="17.25" x14ac:dyDescent="0.15">
      <c r="B63" s="307" t="s">
        <v>556</v>
      </c>
      <c r="C63" s="244"/>
      <c r="D63" s="244"/>
      <c r="E63" s="244"/>
      <c r="F63" s="244"/>
      <c r="G63" s="244"/>
      <c r="H63" s="244"/>
      <c r="I63" s="244"/>
      <c r="J63" s="244"/>
      <c r="K63" s="244"/>
      <c r="L63" s="244"/>
      <c r="M63" s="244"/>
      <c r="N63" s="244"/>
      <c r="O63" s="244"/>
    </row>
    <row r="64" spans="1:17" x14ac:dyDescent="0.15">
      <c r="B64" s="248"/>
      <c r="C64" s="244"/>
      <c r="D64" s="244"/>
      <c r="E64" s="244"/>
      <c r="F64" s="244"/>
      <c r="G64" s="356" t="s">
        <v>549</v>
      </c>
      <c r="I64" s="357"/>
      <c r="J64" s="357"/>
      <c r="K64" s="357"/>
      <c r="L64" s="244"/>
      <c r="M64" s="244"/>
      <c r="N64" s="244"/>
      <c r="O64" s="244"/>
    </row>
    <row r="65" spans="2:30" x14ac:dyDescent="0.15">
      <c r="B65" s="248"/>
      <c r="C65" s="244"/>
      <c r="D65" s="244"/>
      <c r="E65" s="244"/>
      <c r="F65" s="244"/>
      <c r="G65" s="1232" t="s">
        <v>557</v>
      </c>
      <c r="H65" s="1233"/>
      <c r="I65" s="1233"/>
      <c r="J65" s="1233"/>
      <c r="K65" s="1233"/>
      <c r="L65" s="1233"/>
      <c r="M65" s="1233"/>
      <c r="N65" s="1233"/>
      <c r="O65" s="1234"/>
    </row>
    <row r="66" spans="2:30" x14ac:dyDescent="0.15">
      <c r="B66" s="248"/>
      <c r="C66" s="244"/>
      <c r="D66" s="244"/>
      <c r="E66" s="244"/>
      <c r="F66" s="244"/>
      <c r="G66" s="1235"/>
      <c r="H66" s="1236"/>
      <c r="I66" s="1236"/>
      <c r="J66" s="1236"/>
      <c r="K66" s="1236"/>
      <c r="L66" s="1236"/>
      <c r="M66" s="1236"/>
      <c r="N66" s="1236"/>
      <c r="O66" s="1237"/>
    </row>
    <row r="67" spans="2:30" x14ac:dyDescent="0.15">
      <c r="B67" s="248"/>
      <c r="C67" s="244"/>
      <c r="D67" s="244"/>
      <c r="E67" s="244"/>
      <c r="F67" s="244"/>
      <c r="G67" s="1235"/>
      <c r="H67" s="1236"/>
      <c r="I67" s="1236"/>
      <c r="J67" s="1236"/>
      <c r="K67" s="1236"/>
      <c r="L67" s="1236"/>
      <c r="M67" s="1236"/>
      <c r="N67" s="1236"/>
      <c r="O67" s="1237"/>
    </row>
    <row r="68" spans="2:30" x14ac:dyDescent="0.15">
      <c r="B68" s="248"/>
      <c r="C68" s="244"/>
      <c r="D68" s="244"/>
      <c r="E68" s="244"/>
      <c r="F68" s="244"/>
      <c r="G68" s="1235"/>
      <c r="H68" s="1236"/>
      <c r="I68" s="1236"/>
      <c r="J68" s="1236"/>
      <c r="K68" s="1236"/>
      <c r="L68" s="1236"/>
      <c r="M68" s="1236"/>
      <c r="N68" s="1236"/>
      <c r="O68" s="1237"/>
    </row>
    <row r="69" spans="2:30" x14ac:dyDescent="0.15">
      <c r="B69" s="248"/>
      <c r="C69" s="244"/>
      <c r="D69" s="244"/>
      <c r="E69" s="244"/>
      <c r="F69" s="244"/>
      <c r="G69" s="1238"/>
      <c r="H69" s="1239"/>
      <c r="I69" s="1239"/>
      <c r="J69" s="1239"/>
      <c r="K69" s="1239"/>
      <c r="L69" s="1239"/>
      <c r="M69" s="1239"/>
      <c r="N69" s="1239"/>
      <c r="O69" s="1240"/>
    </row>
    <row r="70" spans="2:30" x14ac:dyDescent="0.15">
      <c r="B70" s="248"/>
      <c r="C70" s="244"/>
      <c r="D70" s="244"/>
      <c r="E70" s="244"/>
      <c r="F70" s="244"/>
      <c r="G70" s="244"/>
      <c r="H70" s="368"/>
      <c r="I70" s="368"/>
      <c r="J70" s="369"/>
      <c r="K70" s="369"/>
      <c r="L70" s="370"/>
      <c r="M70" s="369"/>
      <c r="N70" s="370"/>
      <c r="O70" s="371"/>
    </row>
    <row r="71" spans="2:30" x14ac:dyDescent="0.15">
      <c r="B71" s="248"/>
      <c r="C71" s="244"/>
      <c r="D71" s="244"/>
      <c r="E71" s="244"/>
      <c r="F71" s="244"/>
      <c r="G71" s="372" t="s">
        <v>558</v>
      </c>
      <c r="I71" s="373"/>
      <c r="J71" s="369"/>
      <c r="K71" s="369"/>
      <c r="L71" s="370"/>
      <c r="M71" s="369"/>
      <c r="N71" s="370"/>
      <c r="O71" s="371"/>
    </row>
    <row r="72" spans="2:30" x14ac:dyDescent="0.15">
      <c r="B72" s="248"/>
      <c r="C72" s="244"/>
      <c r="D72" s="244"/>
      <c r="E72" s="244"/>
      <c r="F72" s="244"/>
      <c r="G72" s="1241"/>
      <c r="H72" s="1242"/>
      <c r="I72" s="1242"/>
      <c r="J72" s="1243"/>
      <c r="K72" s="359" t="s">
        <v>521</v>
      </c>
      <c r="L72" s="359" t="s">
        <v>522</v>
      </c>
      <c r="M72" s="359" t="s">
        <v>523</v>
      </c>
      <c r="N72" s="359" t="s">
        <v>524</v>
      </c>
      <c r="O72" s="359" t="s">
        <v>525</v>
      </c>
    </row>
    <row r="73" spans="2:30" x14ac:dyDescent="0.15">
      <c r="B73" s="248"/>
      <c r="C73" s="244"/>
      <c r="D73" s="244"/>
      <c r="E73" s="244"/>
      <c r="F73" s="244"/>
      <c r="G73" s="1244" t="s">
        <v>551</v>
      </c>
      <c r="H73" s="1245"/>
      <c r="I73" s="1250" t="s">
        <v>552</v>
      </c>
      <c r="J73" s="1250"/>
      <c r="K73" s="1231">
        <v>39.5</v>
      </c>
      <c r="L73" s="1231">
        <v>54.3</v>
      </c>
      <c r="M73" s="1220">
        <v>35.4</v>
      </c>
      <c r="N73" s="1220">
        <v>27.3</v>
      </c>
      <c r="O73" s="1220">
        <v>13.1</v>
      </c>
      <c r="S73" s="243">
        <v>9.9</v>
      </c>
    </row>
    <row r="74" spans="2:30" x14ac:dyDescent="0.15">
      <c r="B74" s="248"/>
      <c r="C74" s="244"/>
      <c r="D74" s="244"/>
      <c r="E74" s="244"/>
      <c r="F74" s="244"/>
      <c r="G74" s="1246"/>
      <c r="H74" s="1247"/>
      <c r="I74" s="1251"/>
      <c r="J74" s="1251"/>
      <c r="K74" s="1231"/>
      <c r="L74" s="1231"/>
      <c r="M74" s="1220"/>
      <c r="N74" s="1220"/>
      <c r="O74" s="1220"/>
    </row>
    <row r="75" spans="2:30" x14ac:dyDescent="0.15">
      <c r="B75" s="248"/>
      <c r="C75" s="244"/>
      <c r="D75" s="244"/>
      <c r="E75" s="244"/>
      <c r="F75" s="244"/>
      <c r="G75" s="1246"/>
      <c r="H75" s="1247"/>
      <c r="I75" s="1230" t="s">
        <v>559</v>
      </c>
      <c r="J75" s="1230"/>
      <c r="K75" s="1252">
        <v>11.8</v>
      </c>
      <c r="L75" s="1252">
        <v>11.3</v>
      </c>
      <c r="M75" s="1252">
        <v>10.7</v>
      </c>
      <c r="N75" s="1252">
        <v>9.3000000000000007</v>
      </c>
      <c r="O75" s="1252">
        <v>8.5</v>
      </c>
      <c r="U75" s="243">
        <v>81.2</v>
      </c>
      <c r="W75" s="243">
        <v>87.2</v>
      </c>
      <c r="Y75" s="243">
        <v>99.8</v>
      </c>
      <c r="AA75" s="243">
        <v>109.5</v>
      </c>
      <c r="AC75" s="243">
        <v>115.2</v>
      </c>
    </row>
    <row r="76" spans="2:30" x14ac:dyDescent="0.15">
      <c r="B76" s="248"/>
      <c r="C76" s="244"/>
      <c r="D76" s="244"/>
      <c r="E76" s="244"/>
      <c r="F76" s="244"/>
      <c r="G76" s="1248"/>
      <c r="H76" s="1249"/>
      <c r="I76" s="1230"/>
      <c r="J76" s="1230"/>
      <c r="K76" s="1253"/>
      <c r="L76" s="1253"/>
      <c r="M76" s="1253"/>
      <c r="N76" s="1253"/>
      <c r="O76" s="1253"/>
    </row>
    <row r="77" spans="2:30" x14ac:dyDescent="0.15">
      <c r="B77" s="248"/>
      <c r="C77" s="244"/>
      <c r="D77" s="244"/>
      <c r="E77" s="244"/>
      <c r="F77" s="244"/>
      <c r="G77" s="1224" t="s">
        <v>554</v>
      </c>
      <c r="H77" s="1225"/>
      <c r="I77" s="1230" t="s">
        <v>552</v>
      </c>
      <c r="J77" s="1230"/>
      <c r="K77" s="1231">
        <v>69.2</v>
      </c>
      <c r="L77" s="1231">
        <v>58.2</v>
      </c>
      <c r="M77" s="1220">
        <v>50.3</v>
      </c>
      <c r="N77" s="1220">
        <v>45.9</v>
      </c>
      <c r="O77" s="1220">
        <v>39</v>
      </c>
      <c r="R77" s="243">
        <v>12.3</v>
      </c>
      <c r="T77" s="243">
        <v>11.1</v>
      </c>
    </row>
    <row r="78" spans="2:30" x14ac:dyDescent="0.15">
      <c r="B78" s="248"/>
      <c r="C78" s="244"/>
      <c r="D78" s="244"/>
      <c r="E78" s="244"/>
      <c r="F78" s="244"/>
      <c r="G78" s="1226"/>
      <c r="H78" s="1227"/>
      <c r="I78" s="1230"/>
      <c r="J78" s="1230"/>
      <c r="K78" s="1231"/>
      <c r="L78" s="1231"/>
      <c r="M78" s="1220"/>
      <c r="N78" s="1220"/>
      <c r="O78" s="1220"/>
    </row>
    <row r="79" spans="2:30" x14ac:dyDescent="0.15">
      <c r="B79" s="248"/>
      <c r="C79" s="244"/>
      <c r="D79" s="244"/>
      <c r="E79" s="244"/>
      <c r="F79" s="244"/>
      <c r="G79" s="1226"/>
      <c r="H79" s="1227"/>
      <c r="I79" s="1221" t="s">
        <v>559</v>
      </c>
      <c r="J79" s="1222"/>
      <c r="K79" s="1223">
        <v>11.1</v>
      </c>
      <c r="L79" s="1223">
        <v>10.3</v>
      </c>
      <c r="M79" s="1223">
        <v>9.6</v>
      </c>
      <c r="N79" s="1223">
        <v>8.8000000000000007</v>
      </c>
      <c r="O79" s="1223">
        <v>9</v>
      </c>
      <c r="V79" s="243">
        <v>53.5</v>
      </c>
      <c r="X79" s="243">
        <v>48.2</v>
      </c>
      <c r="Z79" s="243">
        <v>34.200000000000003</v>
      </c>
      <c r="AB79" s="243">
        <v>30.3</v>
      </c>
      <c r="AD79" s="243">
        <v>28.9</v>
      </c>
    </row>
    <row r="80" spans="2:30" x14ac:dyDescent="0.15">
      <c r="B80" s="248"/>
      <c r="C80" s="244"/>
      <c r="D80" s="244"/>
      <c r="E80" s="244"/>
      <c r="F80" s="244"/>
      <c r="G80" s="1228"/>
      <c r="H80" s="1229"/>
      <c r="I80" s="1222"/>
      <c r="J80" s="1222"/>
      <c r="K80" s="1223"/>
      <c r="L80" s="1223"/>
      <c r="M80" s="1223"/>
      <c r="N80" s="1223"/>
      <c r="O80" s="1223"/>
    </row>
    <row r="81" spans="2:17" x14ac:dyDescent="0.15">
      <c r="B81" s="248"/>
      <c r="C81" s="244"/>
      <c r="D81" s="244"/>
      <c r="E81" s="244"/>
      <c r="F81" s="244"/>
      <c r="G81" s="244"/>
      <c r="H81" s="244"/>
      <c r="I81" s="244"/>
      <c r="J81" s="244"/>
      <c r="K81" s="374"/>
      <c r="L81" s="244"/>
      <c r="M81" s="244"/>
      <c r="N81" s="244"/>
      <c r="O81" s="244"/>
    </row>
    <row r="82" spans="2:17" ht="17.25" x14ac:dyDescent="0.15">
      <c r="B82" s="248"/>
      <c r="C82" s="244"/>
      <c r="D82" s="244"/>
      <c r="E82" s="244"/>
      <c r="F82" s="244"/>
      <c r="G82" s="244"/>
      <c r="H82" s="244"/>
      <c r="I82" s="244"/>
      <c r="J82" s="244"/>
      <c r="K82" s="375"/>
      <c r="L82" s="375"/>
      <c r="M82" s="375"/>
      <c r="N82" s="375"/>
      <c r="O82" s="375"/>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6"/>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topLeftCell="A43"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38</v>
      </c>
      <c r="E2" s="109"/>
      <c r="F2" s="110" t="s">
        <v>520</v>
      </c>
      <c r="G2" s="111"/>
      <c r="H2" s="112"/>
    </row>
    <row r="3" spans="1:8" x14ac:dyDescent="0.15">
      <c r="A3" s="108" t="s">
        <v>513</v>
      </c>
      <c r="B3" s="113"/>
      <c r="C3" s="114"/>
      <c r="D3" s="115">
        <v>79074</v>
      </c>
      <c r="E3" s="116"/>
      <c r="F3" s="117">
        <v>47569</v>
      </c>
      <c r="G3" s="118"/>
      <c r="H3" s="119"/>
    </row>
    <row r="4" spans="1:8" x14ac:dyDescent="0.15">
      <c r="A4" s="120"/>
      <c r="B4" s="121"/>
      <c r="C4" s="122"/>
      <c r="D4" s="123">
        <v>61332</v>
      </c>
      <c r="E4" s="124"/>
      <c r="F4" s="125">
        <v>26255</v>
      </c>
      <c r="G4" s="126"/>
      <c r="H4" s="127"/>
    </row>
    <row r="5" spans="1:8" x14ac:dyDescent="0.15">
      <c r="A5" s="108" t="s">
        <v>515</v>
      </c>
      <c r="B5" s="113"/>
      <c r="C5" s="114"/>
      <c r="D5" s="115">
        <v>125756</v>
      </c>
      <c r="E5" s="116"/>
      <c r="F5" s="117">
        <v>50880</v>
      </c>
      <c r="G5" s="118"/>
      <c r="H5" s="119"/>
    </row>
    <row r="6" spans="1:8" x14ac:dyDescent="0.15">
      <c r="A6" s="120"/>
      <c r="B6" s="121"/>
      <c r="C6" s="122"/>
      <c r="D6" s="123">
        <v>84640</v>
      </c>
      <c r="E6" s="124"/>
      <c r="F6" s="125">
        <v>26879</v>
      </c>
      <c r="G6" s="126"/>
      <c r="H6" s="127"/>
    </row>
    <row r="7" spans="1:8" x14ac:dyDescent="0.15">
      <c r="A7" s="108" t="s">
        <v>516</v>
      </c>
      <c r="B7" s="113"/>
      <c r="C7" s="114"/>
      <c r="D7" s="115">
        <v>94001</v>
      </c>
      <c r="E7" s="116"/>
      <c r="F7" s="117">
        <v>63956</v>
      </c>
      <c r="G7" s="118"/>
      <c r="H7" s="119"/>
    </row>
    <row r="8" spans="1:8" x14ac:dyDescent="0.15">
      <c r="A8" s="120"/>
      <c r="B8" s="121"/>
      <c r="C8" s="122"/>
      <c r="D8" s="123">
        <v>67666</v>
      </c>
      <c r="E8" s="124"/>
      <c r="F8" s="125">
        <v>29239</v>
      </c>
      <c r="G8" s="126"/>
      <c r="H8" s="127"/>
    </row>
    <row r="9" spans="1:8" x14ac:dyDescent="0.15">
      <c r="A9" s="108" t="s">
        <v>517</v>
      </c>
      <c r="B9" s="113"/>
      <c r="C9" s="114"/>
      <c r="D9" s="115">
        <v>89019</v>
      </c>
      <c r="E9" s="116"/>
      <c r="F9" s="117">
        <v>66255</v>
      </c>
      <c r="G9" s="118"/>
      <c r="H9" s="119"/>
    </row>
    <row r="10" spans="1:8" x14ac:dyDescent="0.15">
      <c r="A10" s="120"/>
      <c r="B10" s="121"/>
      <c r="C10" s="122"/>
      <c r="D10" s="123">
        <v>65802</v>
      </c>
      <c r="E10" s="124"/>
      <c r="F10" s="125">
        <v>31822</v>
      </c>
      <c r="G10" s="126"/>
      <c r="H10" s="127"/>
    </row>
    <row r="11" spans="1:8" x14ac:dyDescent="0.15">
      <c r="A11" s="108" t="s">
        <v>518</v>
      </c>
      <c r="B11" s="113"/>
      <c r="C11" s="114"/>
      <c r="D11" s="115">
        <v>69826</v>
      </c>
      <c r="E11" s="116"/>
      <c r="F11" s="117">
        <v>92247</v>
      </c>
      <c r="G11" s="118"/>
      <c r="H11" s="119"/>
    </row>
    <row r="12" spans="1:8" x14ac:dyDescent="0.15">
      <c r="A12" s="120"/>
      <c r="B12" s="121"/>
      <c r="C12" s="128"/>
      <c r="D12" s="123">
        <v>40185</v>
      </c>
      <c r="E12" s="124"/>
      <c r="F12" s="125">
        <v>37204</v>
      </c>
      <c r="G12" s="126"/>
      <c r="H12" s="127"/>
    </row>
    <row r="13" spans="1:8" x14ac:dyDescent="0.15">
      <c r="A13" s="108"/>
      <c r="B13" s="113"/>
      <c r="C13" s="129"/>
      <c r="D13" s="130">
        <v>91535</v>
      </c>
      <c r="E13" s="131"/>
      <c r="F13" s="132">
        <v>64181</v>
      </c>
      <c r="G13" s="133"/>
      <c r="H13" s="119"/>
    </row>
    <row r="14" spans="1:8" x14ac:dyDescent="0.15">
      <c r="A14" s="120"/>
      <c r="B14" s="121"/>
      <c r="C14" s="122"/>
      <c r="D14" s="123">
        <v>63925</v>
      </c>
      <c r="E14" s="124"/>
      <c r="F14" s="125">
        <v>30280</v>
      </c>
      <c r="G14" s="126"/>
      <c r="H14" s="127"/>
    </row>
    <row r="17" spans="1:11" x14ac:dyDescent="0.15">
      <c r="A17" s="104" t="s">
        <v>39</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40</v>
      </c>
      <c r="B19" s="134">
        <f>ROUND(VALUE(SUBSTITUTE(実質収支比率等に係る経年分析!F$48,"▲","-")),2)</f>
        <v>6.35</v>
      </c>
      <c r="C19" s="134">
        <f>ROUND(VALUE(SUBSTITUTE(実質収支比率等に係る経年分析!G$48,"▲","-")),2)</f>
        <v>9.8000000000000007</v>
      </c>
      <c r="D19" s="134">
        <f>ROUND(VALUE(SUBSTITUTE(実質収支比率等に係る経年分析!H$48,"▲","-")),2)</f>
        <v>7.94</v>
      </c>
      <c r="E19" s="134">
        <f>ROUND(VALUE(SUBSTITUTE(実質収支比率等に係る経年分析!I$48,"▲","-")),2)</f>
        <v>8.5500000000000007</v>
      </c>
      <c r="F19" s="134">
        <f>ROUND(VALUE(SUBSTITUTE(実質収支比率等に係る経年分析!J$48,"▲","-")),2)</f>
        <v>9.27</v>
      </c>
    </row>
    <row r="20" spans="1:11" x14ac:dyDescent="0.15">
      <c r="A20" s="134" t="s">
        <v>41</v>
      </c>
      <c r="B20" s="134">
        <f>ROUND(VALUE(SUBSTITUTE(実質収支比率等に係る経年分析!F$47,"▲","-")),2)</f>
        <v>28.28</v>
      </c>
      <c r="C20" s="134">
        <f>ROUND(VALUE(SUBSTITUTE(実質収支比率等に係る経年分析!G$47,"▲","-")),2)</f>
        <v>29.06</v>
      </c>
      <c r="D20" s="134">
        <f>ROUND(VALUE(SUBSTITUTE(実質収支比率等に係る経年分析!H$47,"▲","-")),2)</f>
        <v>32.659999999999997</v>
      </c>
      <c r="E20" s="134">
        <f>ROUND(VALUE(SUBSTITUTE(実質収支比率等に係る経年分析!I$47,"▲","-")),2)</f>
        <v>31.55</v>
      </c>
      <c r="F20" s="134">
        <f>ROUND(VALUE(SUBSTITUTE(実質収支比率等に係る経年分析!J$47,"▲","-")),2)</f>
        <v>38.28</v>
      </c>
    </row>
    <row r="21" spans="1:11" x14ac:dyDescent="0.15">
      <c r="A21" s="134" t="s">
        <v>42</v>
      </c>
      <c r="B21" s="134">
        <f>IF(ISNUMBER(VALUE(SUBSTITUTE(実質収支比率等に係る経年分析!F$49,"▲","-"))),ROUND(VALUE(SUBSTITUTE(実質収支比率等に係る経年分析!F$49,"▲","-")),2),NA())</f>
        <v>0.96</v>
      </c>
      <c r="C21" s="134">
        <f>IF(ISNUMBER(VALUE(SUBSTITUTE(実質収支比率等に係る経年分析!G$49,"▲","-"))),ROUND(VALUE(SUBSTITUTE(実質収支比率等に係る経年分析!G$49,"▲","-")),2),NA())</f>
        <v>3.91</v>
      </c>
      <c r="D21" s="134">
        <f>IF(ISNUMBER(VALUE(SUBSTITUTE(実質収支比率等に係る経年分析!H$49,"▲","-"))),ROUND(VALUE(SUBSTITUTE(実質収支比率等に係る経年分析!H$49,"▲","-")),2),NA())</f>
        <v>2.04</v>
      </c>
      <c r="E21" s="134">
        <f>IF(ISNUMBER(VALUE(SUBSTITUTE(実質収支比率等に係る経年分析!I$49,"▲","-"))),ROUND(VALUE(SUBSTITUTE(実質収支比率等に係る経年分析!I$49,"▲","-")),2),NA())</f>
        <v>-0.12</v>
      </c>
      <c r="F21" s="134">
        <f>IF(ISNUMBER(VALUE(SUBSTITUTE(実質収支比率等に係る経年分析!J$49,"▲","-"))),ROUND(VALUE(SUBSTITUTE(実質収支比率等に係る経年分析!J$49,"▲","-")),2),NA())</f>
        <v>7.4</v>
      </c>
    </row>
    <row r="24" spans="1:11" x14ac:dyDescent="0.15">
      <c r="A24" s="104" t="s">
        <v>43</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44</v>
      </c>
      <c r="C26" s="135" t="s">
        <v>45</v>
      </c>
      <c r="D26" s="135" t="s">
        <v>44</v>
      </c>
      <c r="E26" s="135" t="s">
        <v>45</v>
      </c>
      <c r="F26" s="135" t="s">
        <v>44</v>
      </c>
      <c r="G26" s="135" t="s">
        <v>45</v>
      </c>
      <c r="H26" s="135" t="s">
        <v>44</v>
      </c>
      <c r="I26" s="135" t="s">
        <v>45</v>
      </c>
      <c r="J26" s="135" t="s">
        <v>44</v>
      </c>
      <c r="K26" s="135" t="s">
        <v>45</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簡易水道事業特別会計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下水道事業会計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0.39</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0.55000000000000004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0.74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0.38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7.0000000000000007E-2</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7.0000000000000007E-2</v>
      </c>
    </row>
    <row r="32" spans="1:11" x14ac:dyDescent="0.15">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0.71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0.39</v>
      </c>
    </row>
    <row r="33" spans="1:16" x14ac:dyDescent="0.15">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0.96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1.44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0.83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0.56000000000000005</v>
      </c>
    </row>
    <row r="34" spans="1:16" x14ac:dyDescent="0.15">
      <c r="A34" s="135" t="str">
        <f>IF(連結実質赤字比率に係る赤字・黒字の構成分析!C$36="",NA(),連結実質赤字比率に係る赤字・黒字の構成分析!C$36)</f>
        <v>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3.97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5.88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6.63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4.62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2.08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1.87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2.34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2.68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3.08</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6.34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9.8000000000000007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7.93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8.5399999999999991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9.26</v>
      </c>
    </row>
    <row r="39" spans="1:16" x14ac:dyDescent="0.15">
      <c r="A39" s="104" t="s">
        <v>46</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47</v>
      </c>
      <c r="C41" s="136"/>
      <c r="D41" s="136" t="s">
        <v>48</v>
      </c>
      <c r="E41" s="136" t="s">
        <v>47</v>
      </c>
      <c r="F41" s="136"/>
      <c r="G41" s="136" t="s">
        <v>48</v>
      </c>
      <c r="H41" s="136" t="s">
        <v>47</v>
      </c>
      <c r="I41" s="136"/>
      <c r="J41" s="136" t="s">
        <v>48</v>
      </c>
      <c r="K41" s="136" t="s">
        <v>47</v>
      </c>
      <c r="L41" s="136"/>
      <c r="M41" s="136" t="s">
        <v>48</v>
      </c>
      <c r="N41" s="136" t="s">
        <v>47</v>
      </c>
      <c r="O41" s="136"/>
      <c r="P41" s="136" t="s">
        <v>48</v>
      </c>
    </row>
    <row r="42" spans="1:16" x14ac:dyDescent="0.15">
      <c r="A42" s="136" t="s">
        <v>49</v>
      </c>
      <c r="B42" s="136"/>
      <c r="C42" s="136"/>
      <c r="D42" s="136">
        <f>'実質公債費比率（分子）の構造'!K$52</f>
        <v>3141</v>
      </c>
      <c r="E42" s="136"/>
      <c r="F42" s="136"/>
      <c r="G42" s="136">
        <f>'実質公債費比率（分子）の構造'!L$52</f>
        <v>3127</v>
      </c>
      <c r="H42" s="136"/>
      <c r="I42" s="136"/>
      <c r="J42" s="136">
        <f>'実質公債費比率（分子）の構造'!M$52</f>
        <v>3187</v>
      </c>
      <c r="K42" s="136"/>
      <c r="L42" s="136"/>
      <c r="M42" s="136">
        <f>'実質公債費比率（分子）の構造'!N$52</f>
        <v>3548</v>
      </c>
      <c r="N42" s="136"/>
      <c r="O42" s="136"/>
      <c r="P42" s="136">
        <f>'実質公債費比率（分子）の構造'!O$52</f>
        <v>3625</v>
      </c>
    </row>
    <row r="43" spans="1:16" x14ac:dyDescent="0.15">
      <c r="A43" s="136" t="s">
        <v>50</v>
      </c>
      <c r="B43" s="136">
        <f>'実質公債費比率（分子）の構造'!K$51</f>
        <v>0</v>
      </c>
      <c r="C43" s="136"/>
      <c r="D43" s="136"/>
      <c r="E43" s="136">
        <f>'実質公債費比率（分子）の構造'!L$51</f>
        <v>1</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51</v>
      </c>
      <c r="B44" s="136">
        <f>'実質公債費比率（分子）の構造'!K$50</f>
        <v>40</v>
      </c>
      <c r="C44" s="136"/>
      <c r="D44" s="136"/>
      <c r="E44" s="136">
        <f>'実質公債費比率（分子）の構造'!L$50</f>
        <v>40</v>
      </c>
      <c r="F44" s="136"/>
      <c r="G44" s="136"/>
      <c r="H44" s="136">
        <f>'実質公債費比率（分子）の構造'!M$50</f>
        <v>35</v>
      </c>
      <c r="I44" s="136"/>
      <c r="J44" s="136"/>
      <c r="K44" s="136">
        <f>'実質公債費比率（分子）の構造'!N$50</f>
        <v>34</v>
      </c>
      <c r="L44" s="136"/>
      <c r="M44" s="136"/>
      <c r="N44" s="136">
        <f>'実質公債費比率（分子）の構造'!O$50</f>
        <v>36</v>
      </c>
      <c r="O44" s="136"/>
      <c r="P44" s="136"/>
    </row>
    <row r="45" spans="1:16" x14ac:dyDescent="0.15">
      <c r="A45" s="136" t="s">
        <v>52</v>
      </c>
      <c r="B45" s="136">
        <f>'実質公債費比率（分子）の構造'!K$49</f>
        <v>279</v>
      </c>
      <c r="C45" s="136"/>
      <c r="D45" s="136"/>
      <c r="E45" s="136">
        <f>'実質公債費比率（分子）の構造'!L$49</f>
        <v>250</v>
      </c>
      <c r="F45" s="136"/>
      <c r="G45" s="136"/>
      <c r="H45" s="136">
        <f>'実質公債費比率（分子）の構造'!M$49</f>
        <v>206</v>
      </c>
      <c r="I45" s="136"/>
      <c r="J45" s="136"/>
      <c r="K45" s="136">
        <f>'実質公債費比率（分子）の構造'!N$49</f>
        <v>148</v>
      </c>
      <c r="L45" s="136"/>
      <c r="M45" s="136"/>
      <c r="N45" s="136">
        <f>'実質公債費比率（分子）の構造'!O$49</f>
        <v>60</v>
      </c>
      <c r="O45" s="136"/>
      <c r="P45" s="136"/>
    </row>
    <row r="46" spans="1:16" x14ac:dyDescent="0.15">
      <c r="A46" s="136" t="s">
        <v>53</v>
      </c>
      <c r="B46" s="136">
        <f>'実質公債費比率（分子）の構造'!K$48</f>
        <v>1044</v>
      </c>
      <c r="C46" s="136"/>
      <c r="D46" s="136"/>
      <c r="E46" s="136">
        <f>'実質公債費比率（分子）の構造'!L$48</f>
        <v>1003</v>
      </c>
      <c r="F46" s="136"/>
      <c r="G46" s="136"/>
      <c r="H46" s="136">
        <f>'実質公債費比率（分子）の構造'!M$48</f>
        <v>1036</v>
      </c>
      <c r="I46" s="136"/>
      <c r="J46" s="136"/>
      <c r="K46" s="136">
        <f>'実質公債費比率（分子）の構造'!N$48</f>
        <v>1070</v>
      </c>
      <c r="L46" s="136"/>
      <c r="M46" s="136"/>
      <c r="N46" s="136">
        <f>'実質公債費比率（分子）の構造'!O$48</f>
        <v>1135</v>
      </c>
      <c r="O46" s="136"/>
      <c r="P46" s="136"/>
    </row>
    <row r="47" spans="1:16" x14ac:dyDescent="0.15">
      <c r="A47" s="136" t="s">
        <v>54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55</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56</v>
      </c>
      <c r="B49" s="136">
        <f>'実質公債費比率（分子）の構造'!K$45</f>
        <v>3471</v>
      </c>
      <c r="C49" s="136"/>
      <c r="D49" s="136"/>
      <c r="E49" s="136">
        <f>'実質公債費比率（分子）の構造'!L$45</f>
        <v>3439</v>
      </c>
      <c r="F49" s="136"/>
      <c r="G49" s="136"/>
      <c r="H49" s="136">
        <f>'実質公債費比率（分子）の構造'!M$45</f>
        <v>3400</v>
      </c>
      <c r="I49" s="136"/>
      <c r="J49" s="136"/>
      <c r="K49" s="136">
        <f>'実質公債費比率（分子）の構造'!N$45</f>
        <v>3335</v>
      </c>
      <c r="L49" s="136"/>
      <c r="M49" s="136"/>
      <c r="N49" s="136">
        <f>'実質公債費比率（分子）の構造'!O$45</f>
        <v>3618</v>
      </c>
      <c r="O49" s="136"/>
      <c r="P49" s="136"/>
    </row>
    <row r="50" spans="1:16" x14ac:dyDescent="0.15">
      <c r="A50" s="136" t="s">
        <v>57</v>
      </c>
      <c r="B50" s="136" t="e">
        <f>NA()</f>
        <v>#N/A</v>
      </c>
      <c r="C50" s="136">
        <f>IF(ISNUMBER('実質公債費比率（分子）の構造'!K$53),'実質公債費比率（分子）の構造'!K$53,NA())</f>
        <v>1693</v>
      </c>
      <c r="D50" s="136" t="e">
        <f>NA()</f>
        <v>#N/A</v>
      </c>
      <c r="E50" s="136" t="e">
        <f>NA()</f>
        <v>#N/A</v>
      </c>
      <c r="F50" s="136">
        <f>IF(ISNUMBER('実質公債費比率（分子）の構造'!L$53),'実質公債費比率（分子）の構造'!L$53,NA())</f>
        <v>1606</v>
      </c>
      <c r="G50" s="136" t="e">
        <f>NA()</f>
        <v>#N/A</v>
      </c>
      <c r="H50" s="136" t="e">
        <f>NA()</f>
        <v>#N/A</v>
      </c>
      <c r="I50" s="136">
        <f>IF(ISNUMBER('実質公債費比率（分子）の構造'!M$53),'実質公債費比率（分子）の構造'!M$53,NA())</f>
        <v>1490</v>
      </c>
      <c r="J50" s="136" t="e">
        <f>NA()</f>
        <v>#N/A</v>
      </c>
      <c r="K50" s="136" t="e">
        <f>NA()</f>
        <v>#N/A</v>
      </c>
      <c r="L50" s="136">
        <f>IF(ISNUMBER('実質公債費比率（分子）の構造'!N$53),'実質公債費比率（分子）の構造'!N$53,NA())</f>
        <v>1039</v>
      </c>
      <c r="M50" s="136" t="e">
        <f>NA()</f>
        <v>#N/A</v>
      </c>
      <c r="N50" s="136" t="e">
        <f>NA()</f>
        <v>#N/A</v>
      </c>
      <c r="O50" s="136">
        <f>IF(ISNUMBER('実質公債費比率（分子）の構造'!O$53),'実質公債費比率（分子）の構造'!O$53,NA())</f>
        <v>1224</v>
      </c>
      <c r="P50" s="136" t="e">
        <f>NA()</f>
        <v>#N/A</v>
      </c>
    </row>
    <row r="53" spans="1:16" x14ac:dyDescent="0.15">
      <c r="A53" s="104" t="s">
        <v>58</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59</v>
      </c>
      <c r="C55" s="135"/>
      <c r="D55" s="135" t="s">
        <v>60</v>
      </c>
      <c r="E55" s="135" t="s">
        <v>59</v>
      </c>
      <c r="F55" s="135"/>
      <c r="G55" s="135" t="s">
        <v>60</v>
      </c>
      <c r="H55" s="135" t="s">
        <v>59</v>
      </c>
      <c r="I55" s="135"/>
      <c r="J55" s="135" t="s">
        <v>60</v>
      </c>
      <c r="K55" s="135" t="s">
        <v>59</v>
      </c>
      <c r="L55" s="135"/>
      <c r="M55" s="135" t="s">
        <v>60</v>
      </c>
      <c r="N55" s="135" t="s">
        <v>59</v>
      </c>
      <c r="O55" s="135"/>
      <c r="P55" s="135" t="s">
        <v>60</v>
      </c>
    </row>
    <row r="56" spans="1:16" x14ac:dyDescent="0.15">
      <c r="A56" s="135" t="s">
        <v>35</v>
      </c>
      <c r="B56" s="135"/>
      <c r="C56" s="135"/>
      <c r="D56" s="135">
        <f>'将来負担比率（分子）の構造'!I$51</f>
        <v>32680</v>
      </c>
      <c r="E56" s="135"/>
      <c r="F56" s="135"/>
      <c r="G56" s="135">
        <f>'将来負担比率（分子）の構造'!J$51</f>
        <v>32281</v>
      </c>
      <c r="H56" s="135"/>
      <c r="I56" s="135"/>
      <c r="J56" s="135">
        <f>'将来負担比率（分子）の構造'!K$51</f>
        <v>33922</v>
      </c>
      <c r="K56" s="135"/>
      <c r="L56" s="135"/>
      <c r="M56" s="135">
        <f>'将来負担比率（分子）の構造'!L$51</f>
        <v>34499</v>
      </c>
      <c r="N56" s="135"/>
      <c r="O56" s="135"/>
      <c r="P56" s="135">
        <f>'将来負担比率（分子）の構造'!M$51</f>
        <v>34061</v>
      </c>
    </row>
    <row r="57" spans="1:16" x14ac:dyDescent="0.15">
      <c r="A57" s="135" t="s">
        <v>34</v>
      </c>
      <c r="B57" s="135"/>
      <c r="C57" s="135"/>
      <c r="D57" s="135">
        <f>'将来負担比率（分子）の構造'!I$50</f>
        <v>1043</v>
      </c>
      <c r="E57" s="135"/>
      <c r="F57" s="135"/>
      <c r="G57" s="135">
        <f>'将来負担比率（分子）の構造'!J$50</f>
        <v>1005</v>
      </c>
      <c r="H57" s="135"/>
      <c r="I57" s="135"/>
      <c r="J57" s="135">
        <f>'将来負担比率（分子）の構造'!K$50</f>
        <v>664</v>
      </c>
      <c r="K57" s="135"/>
      <c r="L57" s="135"/>
      <c r="M57" s="135">
        <f>'将来負担比率（分子）の構造'!L$50</f>
        <v>653</v>
      </c>
      <c r="N57" s="135"/>
      <c r="O57" s="135"/>
      <c r="P57" s="135">
        <f>'将来負担比率（分子）の構造'!M$50</f>
        <v>589</v>
      </c>
    </row>
    <row r="58" spans="1:16" x14ac:dyDescent="0.15">
      <c r="A58" s="135" t="s">
        <v>33</v>
      </c>
      <c r="B58" s="135"/>
      <c r="C58" s="135"/>
      <c r="D58" s="135">
        <f>'将来負担比率（分子）の構造'!I$49</f>
        <v>10685</v>
      </c>
      <c r="E58" s="135"/>
      <c r="F58" s="135"/>
      <c r="G58" s="135">
        <f>'将来負担比率（分子）の構造'!J$49</f>
        <v>11014</v>
      </c>
      <c r="H58" s="135"/>
      <c r="I58" s="135"/>
      <c r="J58" s="135">
        <f>'将来負担比率（分子）の構造'!K$49</f>
        <v>12693</v>
      </c>
      <c r="K58" s="135"/>
      <c r="L58" s="135"/>
      <c r="M58" s="135">
        <f>'将来負担比率（分子）の構造'!L$49</f>
        <v>13017</v>
      </c>
      <c r="N58" s="135"/>
      <c r="O58" s="135"/>
      <c r="P58" s="135">
        <f>'将来負担比率（分子）の構造'!M$49</f>
        <v>14685</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5096</v>
      </c>
      <c r="C62" s="135"/>
      <c r="D62" s="135"/>
      <c r="E62" s="135">
        <f>'将来負担比率（分子）の構造'!J$45</f>
        <v>5294</v>
      </c>
      <c r="F62" s="135"/>
      <c r="G62" s="135"/>
      <c r="H62" s="135">
        <f>'将来負担比率（分子）の構造'!K$45</f>
        <v>5240</v>
      </c>
      <c r="I62" s="135"/>
      <c r="J62" s="135"/>
      <c r="K62" s="135">
        <f>'将来負担比率（分子）の構造'!L$45</f>
        <v>4850</v>
      </c>
      <c r="L62" s="135"/>
      <c r="M62" s="135"/>
      <c r="N62" s="135">
        <f>'将来負担比率（分子）の構造'!M$45</f>
        <v>4866</v>
      </c>
      <c r="O62" s="135"/>
      <c r="P62" s="135"/>
    </row>
    <row r="63" spans="1:16" x14ac:dyDescent="0.15">
      <c r="A63" s="135" t="s">
        <v>27</v>
      </c>
      <c r="B63" s="135">
        <f>'将来負担比率（分子）の構造'!I$44</f>
        <v>1112</v>
      </c>
      <c r="C63" s="135"/>
      <c r="D63" s="135"/>
      <c r="E63" s="135">
        <f>'将来負担比率（分子）の構造'!J$44</f>
        <v>899</v>
      </c>
      <c r="F63" s="135"/>
      <c r="G63" s="135"/>
      <c r="H63" s="135">
        <f>'将来負担比率（分子）の構造'!K$44</f>
        <v>647</v>
      </c>
      <c r="I63" s="135"/>
      <c r="J63" s="135"/>
      <c r="K63" s="135">
        <f>'将来負担比率（分子）の構造'!L$44</f>
        <v>124</v>
      </c>
      <c r="L63" s="135"/>
      <c r="M63" s="135"/>
      <c r="N63" s="135">
        <f>'将来負担比率（分子）の構造'!M$44</f>
        <v>77</v>
      </c>
      <c r="O63" s="135"/>
      <c r="P63" s="135"/>
    </row>
    <row r="64" spans="1:16" x14ac:dyDescent="0.15">
      <c r="A64" s="135" t="s">
        <v>26</v>
      </c>
      <c r="B64" s="135">
        <f>'将来負担比率（分子）の構造'!I$43</f>
        <v>13375</v>
      </c>
      <c r="C64" s="135"/>
      <c r="D64" s="135"/>
      <c r="E64" s="135">
        <f>'将来負担比率（分子）の構造'!J$43</f>
        <v>13082</v>
      </c>
      <c r="F64" s="135"/>
      <c r="G64" s="135"/>
      <c r="H64" s="135">
        <f>'将来負担比率（分子）の構造'!K$43</f>
        <v>12674</v>
      </c>
      <c r="I64" s="135"/>
      <c r="J64" s="135"/>
      <c r="K64" s="135">
        <f>'将来負担比率（分子）の構造'!L$43</f>
        <v>12211</v>
      </c>
      <c r="L64" s="135"/>
      <c r="M64" s="135"/>
      <c r="N64" s="135">
        <f>'将来負担比率（分子）の構造'!M$43</f>
        <v>11483</v>
      </c>
      <c r="O64" s="135"/>
      <c r="P64" s="135"/>
    </row>
    <row r="65" spans="1:16" x14ac:dyDescent="0.15">
      <c r="A65" s="135" t="s">
        <v>25</v>
      </c>
      <c r="B65" s="135">
        <f>'将来負担比率（分子）の構造'!I$42</f>
        <v>346</v>
      </c>
      <c r="C65" s="135"/>
      <c r="D65" s="135"/>
      <c r="E65" s="135">
        <f>'将来負担比率（分子）の構造'!J$42</f>
        <v>311</v>
      </c>
      <c r="F65" s="135"/>
      <c r="G65" s="135"/>
      <c r="H65" s="135">
        <f>'将来負担比率（分子）の構造'!K$42</f>
        <v>277</v>
      </c>
      <c r="I65" s="135"/>
      <c r="J65" s="135"/>
      <c r="K65" s="135">
        <f>'将来負担比率（分子）の構造'!L$42</f>
        <v>242</v>
      </c>
      <c r="L65" s="135"/>
      <c r="M65" s="135"/>
      <c r="N65" s="135">
        <f>'将来負担比率（分子）の構造'!M$42</f>
        <v>208</v>
      </c>
      <c r="O65" s="135"/>
      <c r="P65" s="135"/>
    </row>
    <row r="66" spans="1:16" x14ac:dyDescent="0.15">
      <c r="A66" s="135" t="s">
        <v>24</v>
      </c>
      <c r="B66" s="135">
        <f>'将来負担比率（分子）の構造'!I$41</f>
        <v>30375</v>
      </c>
      <c r="C66" s="135"/>
      <c r="D66" s="135"/>
      <c r="E66" s="135">
        <f>'将来負担比率（分子）の構造'!J$41</f>
        <v>32691</v>
      </c>
      <c r="F66" s="135"/>
      <c r="G66" s="135"/>
      <c r="H66" s="135">
        <f>'将来負担比率（分子）の構造'!K$41</f>
        <v>33671</v>
      </c>
      <c r="I66" s="135"/>
      <c r="J66" s="135"/>
      <c r="K66" s="135">
        <f>'将来負担比率（分子）の構造'!L$41</f>
        <v>34723</v>
      </c>
      <c r="L66" s="135"/>
      <c r="M66" s="135"/>
      <c r="N66" s="135">
        <f>'将来負担比率（分子）の構造'!M$41</f>
        <v>34594</v>
      </c>
      <c r="O66" s="135"/>
      <c r="P66" s="135"/>
    </row>
    <row r="67" spans="1:16" x14ac:dyDescent="0.15">
      <c r="A67" s="135" t="s">
        <v>61</v>
      </c>
      <c r="B67" s="135" t="e">
        <f>NA()</f>
        <v>#N/A</v>
      </c>
      <c r="C67" s="135">
        <f>IF(ISNUMBER('将来負担比率（分子）の構造'!I$52), IF('将来負担比率（分子）の構造'!I$52 &lt; 0, 0, '将来負担比率（分子）の構造'!I$52), NA())</f>
        <v>5897</v>
      </c>
      <c r="D67" s="135" t="e">
        <f>NA()</f>
        <v>#N/A</v>
      </c>
      <c r="E67" s="135" t="e">
        <f>NA()</f>
        <v>#N/A</v>
      </c>
      <c r="F67" s="135">
        <f>IF(ISNUMBER('将来負担比率（分子）の構造'!J$52), IF('将来負担比率（分子）の構造'!J$52 &lt; 0, 0, '将来負担比率（分子）の構造'!J$52), NA())</f>
        <v>7978</v>
      </c>
      <c r="G67" s="135" t="e">
        <f>NA()</f>
        <v>#N/A</v>
      </c>
      <c r="H67" s="135" t="e">
        <f>NA()</f>
        <v>#N/A</v>
      </c>
      <c r="I67" s="135">
        <f>IF(ISNUMBER('将来負担比率（分子）の構造'!K$52), IF('将来負担比率（分子）の構造'!K$52 &lt; 0, 0, '将来負担比率（分子）の構造'!K$52), NA())</f>
        <v>5229</v>
      </c>
      <c r="J67" s="135" t="e">
        <f>NA()</f>
        <v>#N/A</v>
      </c>
      <c r="K67" s="135" t="e">
        <f>NA()</f>
        <v>#N/A</v>
      </c>
      <c r="L67" s="135">
        <f>IF(ISNUMBER('将来負担比率（分子）の構造'!L$52), IF('将来負担比率（分子）の構造'!L$52 &lt; 0, 0, '将来負担比率（分子）の構造'!L$52), NA())</f>
        <v>3982</v>
      </c>
      <c r="M67" s="135" t="e">
        <f>NA()</f>
        <v>#N/A</v>
      </c>
      <c r="N67" s="135" t="e">
        <f>NA()</f>
        <v>#N/A</v>
      </c>
      <c r="O67" s="135">
        <f>IF(ISNUMBER('将来負担比率（分子）の構造'!M$52), IF('将来負担比率（分子）の構造'!M$52 &lt; 0, 0, '将来負担比率（分子）の構造'!M$52), NA())</f>
        <v>1892</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各会計、関係団体の財政状況及び健全化判断比率2</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西牟田 涼子</cp:lastModifiedBy>
  <cp:lastPrinted>2017-02-22T06:54:49Z</cp:lastPrinted>
  <dcterms:created xsi:type="dcterms:W3CDTF">2017-01-25T04:28:22Z</dcterms:created>
  <dcterms:modified xsi:type="dcterms:W3CDTF">2017-05-25T05:11:23Z</dcterms:modified>
  <cp:category/>
</cp:coreProperties>
</file>