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財政係\【D2.02】決算（統計、認定、決算資料、剰余金処分等）\【資料05】財政状況資料集\R5年度事務\R6.3.6【県】令和4年度財政状況資料集の作成等について\"/>
    </mc:Choice>
  </mc:AlternateContent>
  <bookViews>
    <workbookView xWindow="0" yWindow="0" windowWidth="19180" windowHeight="12430" tabRatio="938" activeTab="2"/>
  </bookViews>
  <sheets>
    <sheet name="総括表" sheetId="28" r:id="rId1"/>
    <sheet name="普通会計の状況" sheetId="11" r:id="rId2"/>
    <sheet name="各会計、関係団体の財政状況及び健全化判断比率" sheetId="18" r:id="rId3"/>
    <sheet name="財政比較分析表" sheetId="13" r:id="rId4"/>
    <sheet name="経常経費分析表（経常収支比率の分析）" sheetId="19" r:id="rId5"/>
    <sheet name="経常経費分析表（人件費・公債費・普通建設事業費の分析）" sheetId="20" r:id="rId6"/>
    <sheet name="性質別歳出決算分析表（住民一人当たりのコスト）" sheetId="21" r:id="rId7"/>
    <sheet name="目的別歳出決算分析表（住民一人当たりのコスト）" sheetId="22" r:id="rId8"/>
    <sheet name="実質収支比率等に係る経年分析" sheetId="23" r:id="rId9"/>
    <sheet name="連結実質赤字比率に係る赤字・黒字の構成分析" sheetId="24" r:id="rId10"/>
    <sheet name="実質公債費比率（分子）の構造" sheetId="25" r:id="rId11"/>
    <sheet name="将来負担比率（分子）の構造" sheetId="26" r:id="rId12"/>
    <sheet name="基金残高に係る経年分析" sheetId="27" r:id="rId13"/>
    <sheet name="データシート" sheetId="9" state="hidden" r:id="rId14"/>
  </sheets>
  <externalReferences>
    <externalReference r:id="rId15"/>
    <externalReference r:id="rId16"/>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28" l="1"/>
  <c r="CQ43" i="28"/>
  <c r="CO43" i="28" s="1"/>
  <c r="BY43" i="28"/>
  <c r="BW43" i="28" s="1"/>
  <c r="BE43" i="28"/>
  <c r="AM43" i="28"/>
  <c r="U43" i="28"/>
  <c r="E43" i="28"/>
  <c r="C43" i="28"/>
  <c r="DG42" i="28"/>
  <c r="CQ42" i="28"/>
  <c r="CO42" i="28" s="1"/>
  <c r="BY42" i="28"/>
  <c r="BW42" i="28" s="1"/>
  <c r="BE42" i="28"/>
  <c r="AM42" i="28"/>
  <c r="U42" i="28"/>
  <c r="E42" i="28"/>
  <c r="C42" i="28"/>
  <c r="DG41" i="28"/>
  <c r="CQ41" i="28"/>
  <c r="CO41" i="28" s="1"/>
  <c r="BY41" i="28"/>
  <c r="BW41" i="28" s="1"/>
  <c r="BE41" i="28"/>
  <c r="AM41" i="28"/>
  <c r="U41" i="28"/>
  <c r="E41" i="28"/>
  <c r="C41" i="28"/>
  <c r="DG40" i="28"/>
  <c r="CQ40" i="28"/>
  <c r="CO40" i="28" s="1"/>
  <c r="BY40" i="28"/>
  <c r="BW40" i="28" s="1"/>
  <c r="BE40" i="28"/>
  <c r="AM40" i="28"/>
  <c r="U40" i="28"/>
  <c r="E40" i="28"/>
  <c r="C40" i="28"/>
  <c r="DG39" i="28"/>
  <c r="CQ39" i="28"/>
  <c r="CO39" i="28" s="1"/>
  <c r="BY39" i="28"/>
  <c r="BW39" i="28" s="1"/>
  <c r="BE39" i="28"/>
  <c r="AM39" i="28"/>
  <c r="U39" i="28"/>
  <c r="E39" i="28"/>
  <c r="C39" i="28"/>
  <c r="DG38" i="28"/>
  <c r="CQ38" i="28"/>
  <c r="CO38" i="28" s="1"/>
  <c r="BY38" i="28"/>
  <c r="BW38" i="28" s="1"/>
  <c r="BE38" i="28"/>
  <c r="AM38" i="28"/>
  <c r="U38" i="28"/>
  <c r="E38" i="28"/>
  <c r="C38" i="28"/>
  <c r="DG37" i="28"/>
  <c r="CQ37" i="28"/>
  <c r="CO37" i="28" s="1"/>
  <c r="BY37" i="28"/>
  <c r="BW37" i="28" s="1"/>
  <c r="BE37" i="28"/>
  <c r="AM37" i="28"/>
  <c r="U37" i="28"/>
  <c r="E37" i="28"/>
  <c r="C37" i="28"/>
  <c r="DG36" i="28"/>
  <c r="CQ36" i="28"/>
  <c r="CO36" i="28" s="1"/>
  <c r="BY36" i="28"/>
  <c r="BW36" i="28" s="1"/>
  <c r="BE36" i="28"/>
  <c r="AO36" i="28"/>
  <c r="W36" i="28"/>
  <c r="E36" i="28"/>
  <c r="C36" i="28"/>
  <c r="DG35" i="28"/>
  <c r="CQ35" i="28"/>
  <c r="CO35" i="28" s="1"/>
  <c r="BY35" i="28"/>
  <c r="BW35" i="28" s="1"/>
  <c r="BE35" i="28"/>
  <c r="AO35" i="28"/>
  <c r="W35" i="28"/>
  <c r="E35" i="28"/>
  <c r="C35" i="28"/>
  <c r="DG34" i="28"/>
  <c r="CQ34" i="28"/>
  <c r="CO34" i="28" s="1"/>
  <c r="BY34" i="28"/>
  <c r="BW34" i="28" s="1"/>
  <c r="BG34" i="28"/>
  <c r="AO34" i="28"/>
  <c r="W34" i="28"/>
  <c r="U34" i="28" s="1"/>
  <c r="U35" i="28" s="1"/>
  <c r="U36" i="28" s="1"/>
  <c r="E34" i="28"/>
  <c r="C34" i="28" s="1"/>
  <c r="BE34" i="28" l="1"/>
  <c r="AM34" i="28"/>
  <c r="AM35" i="28" s="1"/>
  <c r="AM36" i="28" s="1"/>
  <c r="CR102" i="18" l="1"/>
  <c r="AP88" i="18"/>
  <c r="AF88" i="18"/>
  <c r="AA71" i="18"/>
  <c r="AA70" i="18"/>
  <c r="AA69" i="18"/>
  <c r="AA68" i="18"/>
  <c r="AU63" i="18"/>
  <c r="AP63" i="18"/>
  <c r="AA34" i="18"/>
  <c r="AA33" i="18"/>
  <c r="AA32" i="18"/>
  <c r="AA31" i="18"/>
  <c r="AA30" i="18"/>
  <c r="AA29" i="18"/>
  <c r="AA28" i="18"/>
  <c r="AP23" i="18"/>
  <c r="AF23" i="18"/>
  <c r="V23" i="18"/>
  <c r="Q23" i="18"/>
  <c r="AA7" i="18"/>
  <c r="AA23" i="18"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<sst xmlns="http://schemas.openxmlformats.org/spreadsheetml/2006/main" count="1066" uniqueCount="610">
  <si>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</si>
  <si>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</si>
  <si>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</si>
  <si>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</si>
  <si>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</si>
  <si>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</si>
  <si>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</si>
  <si>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</si>
  <si>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</si>
  <si>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t>
  </si>
  <si>
    <t>公営企業債の元利償還金に対する繰入金</t>
  </si>
  <si>
    <t>組合等が起こした地方債の元利償還金に対する負担金等</t>
  </si>
  <si>
    <t>債務負担行為に基づく支出額</t>
  </si>
  <si>
    <t>※1 令和5年度中に市町村合併した団体で、合併前の団体ごとの決算に基づく実質公債費比率を算出していない団体については、グラフを表記しない。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</si>
  <si>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</si>
  <si>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</si>
  <si>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</si>
  <si>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</si>
  <si>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</si>
  <si>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</si>
  <si>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</si>
  <si>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</si>
  <si>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</si>
  <si>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</si>
  <si>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</si>
  <si>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</si>
  <si>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</si>
  <si>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</si>
  <si>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</si>
  <si>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</si>
  <si>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</si>
  <si>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</si>
  <si>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</si>
  <si>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</si>
  <si>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</si>
  <si>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</si>
  <si>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</si>
  <si>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</si>
  <si>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</si>
  <si>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</si>
  <si>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</si>
  <si>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</si>
  <si>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</si>
  <si>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</si>
  <si>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</si>
  <si>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</si>
  <si>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</si>
  <si>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</si>
  <si>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</si>
  <si>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</si>
  <si>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</si>
  <si>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</si>
  <si>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</si>
  <si>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</si>
  <si>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</si>
  <si>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</si>
  <si>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</si>
  <si>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</si>
  <si>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</si>
  <si>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</si>
  <si>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</si>
  <si>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</si>
  <si>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</si>
  <si>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</si>
  <si>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</si>
  <si>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総括表（市町村）</t>
    <rPh sb="0" eb="2">
      <t>ソウカツ</t>
    </rPh>
    <rPh sb="2" eb="3">
      <t>ヒョウ</t>
    </rPh>
    <rPh sb="4" eb="7">
      <t>シチョウソン</t>
    </rPh>
    <phoneticPr fontId="5"/>
  </si>
  <si>
    <t>熊本県</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</si>
  <si>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</si>
  <si>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</si>
  <si>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</si>
  <si>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</si>
  <si>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</si>
  <si>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</si>
  <si>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</si>
  <si>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</si>
  <si>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</si>
  <si>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経常収支比率</t>
    <rPh sb="0" eb="2">
      <t>ケイジョウ</t>
    </rPh>
    <rPh sb="2" eb="4">
      <t>シュウシ</t>
    </rPh>
    <rPh sb="4" eb="6">
      <t>ヒリツ</t>
    </rPh>
    <phoneticPr fontId="5"/>
  </si>
  <si>
    <t>市町村名</t>
    <rPh sb="0" eb="3">
      <t>シチョウソン</t>
    </rPh>
    <rPh sb="3" eb="4">
      <t>メイ</t>
    </rPh>
    <phoneticPr fontId="5"/>
  </si>
  <si>
    <t>地方交付税種地</t>
    <rPh sb="0" eb="2">
      <t>チホウ</t>
    </rPh>
    <rPh sb="2" eb="5">
      <t>コウフゼイ</t>
    </rPh>
    <rPh sb="5" eb="6">
      <t>シュ</t>
    </rPh>
    <rPh sb="6" eb="7">
      <t>チ</t>
    </rPh>
    <phoneticPr fontId="5"/>
  </si>
  <si>
    <t>財源超過</t>
    <rPh sb="0" eb="2">
      <t>ザイゲン</t>
    </rPh>
    <rPh sb="2" eb="4">
      <t>チョウカ</t>
    </rPh>
    <phoneticPr fontId="5"/>
  </si>
  <si>
    <t>首都</t>
    <rPh sb="0" eb="2">
      <t>シュト</t>
    </rPh>
    <phoneticPr fontId="5"/>
  </si>
  <si>
    <t>標準財政規模</t>
    <rPh sb="0" eb="2">
      <t>ヒョウジュン</t>
    </rPh>
    <rPh sb="2" eb="4">
      <t>ザイセイ</t>
    </rPh>
    <rPh sb="4" eb="6">
      <t>キボ</t>
    </rPh>
    <phoneticPr fontId="5"/>
  </si>
  <si>
    <t>近畿</t>
    <rPh sb="0" eb="2">
      <t>キンキ</t>
    </rPh>
    <phoneticPr fontId="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</si>
  <si>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</si>
  <si>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</si>
  <si>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</si>
  <si>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</si>
  <si>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</si>
  <si>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</si>
  <si>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</si>
  <si>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</si>
  <si>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</si>
  <si>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</si>
  <si>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</si>
  <si>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</si>
  <si>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</si>
  <si>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</si>
  <si>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</si>
  <si>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</si>
  <si>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</si>
  <si>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</si>
  <si>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</si>
  <si>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</si>
  <si>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</si>
  <si>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</si>
  <si>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　実質公債費比率</t>
    <rPh sb="1" eb="3">
      <t>ジッシツ</t>
    </rPh>
    <rPh sb="3" eb="6">
      <t>コウサイヒ</t>
    </rPh>
    <rPh sb="6" eb="8">
      <t>ヒリツ</t>
    </rPh>
    <phoneticPr fontId="5"/>
  </si>
  <si>
    <t>　将来負担比率</t>
    <rPh sb="1" eb="3">
      <t>ショウライ</t>
    </rPh>
    <rPh sb="3" eb="5">
      <t>フタン</t>
    </rPh>
    <rPh sb="5" eb="7">
      <t>ヒリツ</t>
    </rPh>
    <phoneticPr fontId="5"/>
  </si>
  <si>
    <t>第2次</t>
    <rPh sb="0" eb="1">
      <t>ダイ</t>
    </rPh>
    <rPh sb="2" eb="3">
      <t>ジ</t>
    </rPh>
    <phoneticPr fontId="5"/>
  </si>
  <si>
    <t>増減率  (％)</t>
    <rPh sb="0" eb="2">
      <t>ゾウゲン</t>
    </rPh>
    <rPh sb="2" eb="3">
      <t>リツ</t>
    </rPh>
    <phoneticPr fontId="5"/>
  </si>
  <si>
    <t>第3次</t>
    <rPh sb="0" eb="1">
      <t>ダイ</t>
    </rPh>
    <rPh sb="2" eb="3">
      <t>ジ</t>
    </rPh>
    <phoneticPr fontId="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</si>
  <si>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</si>
  <si>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</si>
  <si>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</si>
  <si>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</si>
  <si>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</si>
  <si>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</si>
  <si>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</si>
  <si>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</si>
  <si>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</si>
  <si>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</si>
  <si>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</si>
  <si>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</si>
  <si>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</si>
  <si>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</si>
  <si>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</si>
  <si>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</si>
  <si>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</si>
  <si>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</si>
  <si>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</si>
  <si>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</si>
  <si>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</si>
  <si>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</si>
  <si>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</si>
  <si>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</si>
  <si>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</si>
  <si>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</si>
  <si>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</si>
  <si>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</si>
  <si>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</si>
  <si>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</si>
  <si>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</si>
  <si>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</si>
  <si>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</si>
  <si>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</si>
  <si>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</si>
  <si>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</si>
  <si>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rPh sb="0" eb="2">
      <t>コウバン</t>
    </rPh>
    <phoneticPr fontId="5"/>
  </si>
  <si>
    <t>会計名</t>
    <rPh sb="0" eb="2">
      <t>カイケイ</t>
    </rPh>
    <rPh sb="2" eb="3">
      <t>メイ</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</si>
  <si>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</si>
  <si>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</si>
  <si>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</si>
  <si>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</si>
  <si>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</si>
  <si>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</si>
  <si>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</si>
  <si>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令和4年度</t>
    <phoneticPr fontId="25"/>
  </si>
  <si>
    <t>熊本県山鹿市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</si>
  <si>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</si>
  <si>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</si>
  <si>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</si>
  <si>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</si>
  <si>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</si>
  <si>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</si>
  <si>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</si>
  <si>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</si>
  <si>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</si>
  <si>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</si>
  <si>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</si>
  <si>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</si>
  <si>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</si>
  <si>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</si>
  <si>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</si>
  <si>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</si>
  <si>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</si>
  <si>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</si>
  <si>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</si>
  <si>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</si>
  <si>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</si>
  <si>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</si>
  <si>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</si>
  <si>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</si>
  <si>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</si>
  <si>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</si>
  <si>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</si>
  <si>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</si>
  <si>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</si>
  <si>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</si>
  <si>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</si>
  <si>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</si>
  <si>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</si>
  <si>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</si>
  <si>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</si>
  <si>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</si>
  <si>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</si>
  <si>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</si>
  <si>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</si>
  <si>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</si>
  <si>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</si>
  <si>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</si>
  <si>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</si>
  <si>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</si>
  <si>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</si>
  <si>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</si>
  <si>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</si>
  <si>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</si>
  <si>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</si>
  <si>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</si>
  <si>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</si>
  <si>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</si>
  <si>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</si>
  <si>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</si>
  <si>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</si>
  <si>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</si>
  <si>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</si>
  <si>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</si>
  <si>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</si>
  <si>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</si>
  <si>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</si>
  <si>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</si>
  <si>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</si>
  <si>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</si>
  <si>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</si>
  <si>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</si>
  <si>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</si>
  <si>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</si>
  <si>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</si>
  <si>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</si>
  <si>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</si>
  <si>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</si>
  <si>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</si>
  <si>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</si>
  <si>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</si>
  <si>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</si>
  <si>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</si>
  <si>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</si>
  <si>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</si>
  <si>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</si>
  <si>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</si>
  <si>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</si>
  <si>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</si>
  <si>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</si>
  <si>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</si>
  <si>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</si>
  <si>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</si>
  <si>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</si>
  <si>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</si>
  <si>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</si>
  <si>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</si>
  <si>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</si>
  <si>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</si>
  <si>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</si>
  <si>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</si>
  <si>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</si>
  <si>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</si>
  <si>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</si>
  <si>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</si>
  <si>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</si>
  <si>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</si>
  <si>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</si>
  <si>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</si>
  <si>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</si>
  <si>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</si>
  <si>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</si>
  <si>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</si>
  <si>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</si>
  <si>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</si>
  <si>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</si>
  <si>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</si>
  <si>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</si>
  <si>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</si>
  <si>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</si>
  <si>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</si>
  <si>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</si>
  <si>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</si>
  <si>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</si>
  <si>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</si>
  <si>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</si>
  <si>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</si>
  <si>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</si>
  <si>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</si>
  <si>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</si>
  <si>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</si>
  <si>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</si>
  <si>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</si>
  <si>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</si>
  <si>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</si>
  <si>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</si>
  <si>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</si>
  <si>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</si>
  <si>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</si>
  <si>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</si>
  <si>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</si>
  <si>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</si>
  <si>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</si>
  <si>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</si>
  <si>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</si>
  <si>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</si>
  <si>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</si>
  <si>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</si>
  <si>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</si>
  <si>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</si>
  <si>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</si>
  <si>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</si>
  <si>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</si>
  <si>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</si>
  <si>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</si>
  <si>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</si>
  <si>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</si>
  <si>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</si>
  <si>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</si>
  <si>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熊本県山鹿市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</si>
  <si>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</si>
  <si>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</si>
  <si>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</si>
  <si>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</si>
  <si>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</si>
  <si>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実質収支</t>
    <phoneticPr fontId="31"/>
  </si>
  <si>
    <t>他会計等
からの
繰入金</t>
    <rPh sb="9" eb="11">
      <t>クリイレ</t>
    </rPh>
    <rPh sb="11" eb="12">
      <t>キン</t>
    </rPh>
    <phoneticPr fontId="31"/>
  </si>
  <si>
    <t>備考</t>
    <rPh sb="0" eb="2">
      <t>ビコウ</t>
    </rPh>
    <phoneticPr fontId="5"/>
  </si>
  <si>
    <t>地方公社・第三セクター等名</t>
    <rPh sb="12" eb="13">
      <t>メイ</t>
    </rPh>
    <phoneticPr fontId="5"/>
  </si>
  <si>
    <t>純資産又は
正味財産</t>
    <phoneticPr fontId="5"/>
  </si>
  <si>
    <t>当該団体
からの
出資金</t>
    <phoneticPr fontId="5"/>
  </si>
  <si>
    <t>当該団体からの債務保証に係る債務残高</t>
    <rPh sb="9" eb="11">
      <t>ホショウ</t>
    </rPh>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</si>
  <si>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</si>
  <si>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</si>
  <si>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</si>
  <si>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</si>
  <si>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</si>
  <si>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純損益
（形式収支）</t>
    <phoneticPr fontId="5"/>
  </si>
  <si>
    <t>資金剰余額
/不足額
（実質収支）</t>
    <phoneticPr fontId="5"/>
  </si>
  <si>
    <t>他会計等
からの
繰入金</t>
    <phoneticPr fontId="5"/>
  </si>
  <si>
    <t>資金不足
比率</t>
    <rPh sb="0" eb="2">
      <t>シキン</t>
    </rPh>
    <rPh sb="2" eb="4">
      <t>フソク</t>
    </rPh>
    <rPh sb="5" eb="7">
      <t>ヒリツ</t>
    </rPh>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</si>
  <si>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</si>
  <si>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</si>
  <si>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</si>
  <si>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</si>
  <si>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</si>
  <si>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</si>
  <si>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</si>
  <si>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</si>
  <si>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</si>
  <si>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</si>
  <si>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</si>
  <si>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</si>
  <si>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</si>
  <si>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</si>
  <si>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</si>
  <si>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</si>
  <si>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</si>
  <si>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</si>
  <si>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</si>
  <si>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</si>
  <si>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</si>
  <si>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</si>
  <si>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</si>
  <si>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</si>
  <si>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</si>
  <si>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</si>
  <si>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</si>
  <si>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</si>
  <si>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</si>
  <si>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</si>
  <si>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</si>
  <si>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</si>
  <si>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</si>
  <si>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</si>
  <si>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</si>
  <si>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</si>
  <si>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</si>
  <si>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</si>
  <si>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</si>
  <si>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</si>
  <si>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</si>
  <si>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</si>
  <si>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</si>
  <si>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</si>
  <si>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</si>
  <si>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</si>
  <si>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</si>
  <si>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</si>
  <si>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</si>
  <si>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</si>
  <si>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</si>
  <si>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</si>
  <si>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</si>
  <si>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</si>
  <si>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特定財源の額</t>
    <rPh sb="0" eb="2">
      <t>トクテイ</t>
    </rPh>
    <rPh sb="2" eb="4">
      <t>ザイゲン</t>
    </rPh>
    <rPh sb="5" eb="6">
      <t>ガク</t>
    </rPh>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</si>
  <si>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</si>
  <si>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</si>
  <si>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</si>
  <si>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</si>
  <si>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</si>
  <si>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実質公債費比率</t>
    <rPh sb="0" eb="2">
      <t>ジッシツ</t>
    </rPh>
    <rPh sb="2" eb="5">
      <t>コウサイヒ</t>
    </rPh>
    <rPh sb="5" eb="7">
      <t>ヒリツ</t>
    </rPh>
    <phoneticPr fontId="20"/>
  </si>
  <si>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</si>
  <si>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</si>
  <si>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</si>
  <si>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</si>
  <si>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</si>
  <si>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</si>
  <si>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</si>
  <si>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</si>
  <si>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</si>
  <si>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</si>
  <si>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</si>
  <si>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</si>
  <si>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</si>
  <si>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</si>
  <si>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</si>
  <si>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</si>
  <si>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</si>
  <si>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</si>
  <si>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</si>
  <si>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</si>
  <si>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</si>
  <si>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</si>
  <si>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</si>
  <si>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</si>
  <si>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</si>
  <si>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</si>
  <si>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</si>
  <si>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</si>
  <si>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</si>
  <si>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</si>
  <si>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</si>
  <si>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</si>
  <si>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</si>
  <si>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</si>
  <si>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</si>
  <si>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</si>
  <si>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</si>
  <si>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</si>
  <si>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</si>
  <si>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</si>
  <si>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</si>
  <si>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</si>
  <si>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</si>
  <si>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</si>
  <si>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</si>
  <si>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</si>
  <si>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</si>
  <si>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</si>
  <si>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</si>
  <si>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</si>
  <si>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</si>
  <si>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</si>
  <si>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</si>
  <si>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</si>
  <si>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</si>
  <si>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</si>
  <si>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</si>
  <si>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3.73</t>
  </si>
  <si>
    <t>▲ 6.46</t>
  </si>
  <si>
    <t>▲ 10.35</t>
  </si>
  <si>
    <t>▲ 2.91</t>
  </si>
  <si>
    <t>一般会計</t>
  </si>
  <si>
    <t>介護保険事業特別会計</t>
  </si>
  <si>
    <t>病院事業会計</t>
  </si>
  <si>
    <t>水道事業会計</t>
  </si>
  <si>
    <t>下水道事業会計</t>
  </si>
  <si>
    <t>国民健康保険事業特別会計</t>
  </si>
  <si>
    <t>農業集落排水事業特別会計</t>
  </si>
  <si>
    <t>後期高齢者医療特別会計</t>
  </si>
  <si>
    <t>その他会計（赤字）</t>
  </si>
  <si>
    <t>その他会計（黒字）</t>
  </si>
  <si>
    <t>R01</t>
    <phoneticPr fontId="5"/>
  </si>
  <si>
    <t>形式収支</t>
    <phoneticPr fontId="31"/>
  </si>
  <si>
    <t>地方債
現在高</t>
    <phoneticPr fontId="5"/>
  </si>
  <si>
    <t>経常損益</t>
    <phoneticPr fontId="5"/>
  </si>
  <si>
    <t>当該団体
からの
補助金</t>
    <phoneticPr fontId="5"/>
  </si>
  <si>
    <t>当該団体
からの
貸付金</t>
    <phoneticPr fontId="5"/>
  </si>
  <si>
    <t>当該団体からの損失補償に係る債務残高</t>
    <phoneticPr fontId="5"/>
  </si>
  <si>
    <t>一般会計等
負担見込額</t>
    <phoneticPr fontId="5"/>
  </si>
  <si>
    <t>一般会計</t>
    <phoneticPr fontId="5"/>
  </si>
  <si>
    <t>山鹿市地域振興公社</t>
    <rPh sb="0" eb="3">
      <t>ヤマガシ</t>
    </rPh>
    <rPh sb="3" eb="5">
      <t>チイキ</t>
    </rPh>
    <rPh sb="5" eb="7">
      <t>シンコウ</t>
    </rPh>
    <rPh sb="7" eb="9">
      <t>コウシャ</t>
    </rPh>
    <phoneticPr fontId="2"/>
  </si>
  <si>
    <t>-</t>
    <phoneticPr fontId="2"/>
  </si>
  <si>
    <t>-</t>
    <phoneticPr fontId="2"/>
  </si>
  <si>
    <t>小栗郷</t>
    <rPh sb="0" eb="2">
      <t>オグリ</t>
    </rPh>
    <rPh sb="2" eb="3">
      <t>ゴウ</t>
    </rPh>
    <phoneticPr fontId="2"/>
  </si>
  <si>
    <t>-</t>
    <phoneticPr fontId="2"/>
  </si>
  <si>
    <t>鹿本町振興公社</t>
    <rPh sb="0" eb="3">
      <t>カモトマチ</t>
    </rPh>
    <rPh sb="3" eb="5">
      <t>シンコウ</t>
    </rPh>
    <rPh sb="5" eb="7">
      <t>コウシャ</t>
    </rPh>
    <phoneticPr fontId="2"/>
  </si>
  <si>
    <t>-</t>
    <phoneticPr fontId="5"/>
  </si>
  <si>
    <t>　※一般会計等（純計）は、各会計の相互間の繰入・繰出等の重複を控除したものであり、各会計の合計と一致しない場合がある。</t>
    <phoneticPr fontId="5"/>
  </si>
  <si>
    <t>総収益
（歳入）</t>
    <phoneticPr fontId="5"/>
  </si>
  <si>
    <t>総費用
（歳出）</t>
    <phoneticPr fontId="5"/>
  </si>
  <si>
    <t>資金剰余額
/不足額
（実質収支）</t>
    <phoneticPr fontId="5"/>
  </si>
  <si>
    <t>企業債
（地方債）
現在高</t>
    <phoneticPr fontId="5"/>
  </si>
  <si>
    <t>左のうち
一般会計等
繰入見込額</t>
    <phoneticPr fontId="5"/>
  </si>
  <si>
    <t>国民健康保険事業特別会計</t>
    <phoneticPr fontId="5"/>
  </si>
  <si>
    <t>-</t>
    <phoneticPr fontId="2"/>
  </si>
  <si>
    <t>介護保険事業特別会計</t>
    <phoneticPr fontId="5"/>
  </si>
  <si>
    <t>後期高齢者医療特別会計</t>
    <phoneticPr fontId="5"/>
  </si>
  <si>
    <t>水道事業会計</t>
    <phoneticPr fontId="5"/>
  </si>
  <si>
    <t>病院事業会計</t>
    <phoneticPr fontId="5"/>
  </si>
  <si>
    <t>-</t>
    <phoneticPr fontId="2"/>
  </si>
  <si>
    <t>法適用企業</t>
    <phoneticPr fontId="5"/>
  </si>
  <si>
    <t>下水道事業会計</t>
    <phoneticPr fontId="5"/>
  </si>
  <si>
    <t>法適用企業</t>
    <phoneticPr fontId="5"/>
  </si>
  <si>
    <t>農業集落排水事業特別会計</t>
    <phoneticPr fontId="5"/>
  </si>
  <si>
    <t>法非適用企業</t>
    <phoneticPr fontId="5"/>
  </si>
  <si>
    <t>-</t>
    <phoneticPr fontId="5"/>
  </si>
  <si>
    <t>総費用
（歳出）</t>
    <phoneticPr fontId="5"/>
  </si>
  <si>
    <t>他会計等
からの
繰入金</t>
    <phoneticPr fontId="5"/>
  </si>
  <si>
    <t>企業債
（地方債）
現在高</t>
    <phoneticPr fontId="5"/>
  </si>
  <si>
    <t>左のうち
一般会計等
負担見込額</t>
    <phoneticPr fontId="5"/>
  </si>
  <si>
    <t>山鹿植木広域行政事務組合</t>
    <rPh sb="0" eb="2">
      <t>ヤマガ</t>
    </rPh>
    <rPh sb="2" eb="4">
      <t>ウエキ</t>
    </rPh>
    <rPh sb="4" eb="6">
      <t>コウイキ</t>
    </rPh>
    <rPh sb="6" eb="8">
      <t>ギョウセイ</t>
    </rPh>
    <rPh sb="8" eb="10">
      <t>ジム</t>
    </rPh>
    <rPh sb="10" eb="12">
      <t>クミアイ</t>
    </rPh>
    <phoneticPr fontId="2"/>
  </si>
  <si>
    <t>熊本県市町村総合事務組合</t>
    <rPh sb="0" eb="3">
      <t>クマモトケン</t>
    </rPh>
    <rPh sb="3" eb="6">
      <t>シチョウソン</t>
    </rPh>
    <rPh sb="6" eb="8">
      <t>ソウゴウ</t>
    </rPh>
    <rPh sb="8" eb="10">
      <t>ジム</t>
    </rPh>
    <rPh sb="10" eb="12">
      <t>クミアイ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</si>
  <si>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</si>
  <si>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</si>
  <si>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</si>
  <si>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</si>
  <si>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将来負担の状況</t>
    <phoneticPr fontId="5"/>
  </si>
  <si>
    <t>-</t>
    <phoneticPr fontId="5"/>
  </si>
  <si>
    <t>-</t>
    <phoneticPr fontId="5"/>
  </si>
  <si>
    <t>森林総合研究所等が行う事業に係るもの</t>
    <phoneticPr fontId="5"/>
  </si>
  <si>
    <t>(Ａ)</t>
    <phoneticPr fontId="5"/>
  </si>
  <si>
    <t xml:space="preserve">連結実質赤字額 </t>
    <phoneticPr fontId="5"/>
  </si>
  <si>
    <t>(Ｅ)</t>
    <phoneticPr fontId="5"/>
  </si>
  <si>
    <t>山鹿市農業集落排水事業特別会計</t>
    <phoneticPr fontId="5"/>
  </si>
  <si>
    <t>山鹿市下水道事業会計</t>
    <phoneticPr fontId="5"/>
  </si>
  <si>
    <t>山鹿市病院事業会計</t>
    <phoneticPr fontId="5"/>
  </si>
  <si>
    <t>(Ｆ)</t>
    <phoneticPr fontId="5"/>
  </si>
  <si>
    <t>山鹿市水道事業会計</t>
    <phoneticPr fontId="5"/>
  </si>
  <si>
    <t>その他の会計</t>
    <phoneticPr fontId="5"/>
  </si>
  <si>
    <t>早期健全化基準</t>
    <phoneticPr fontId="5"/>
  </si>
  <si>
    <t>財政再生基準</t>
    <phoneticPr fontId="5"/>
  </si>
  <si>
    <t>地方独立行政法人に係る将来負担額</t>
    <phoneticPr fontId="5"/>
  </si>
  <si>
    <t>(Ｂ)</t>
    <phoneticPr fontId="5"/>
  </si>
  <si>
    <t>(Ｄ)</t>
    <phoneticPr fontId="5"/>
  </si>
  <si>
    <t>(Ｃ)－(Ｄ)</t>
    <phoneticPr fontId="5"/>
  </si>
  <si>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</si>
  <si>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</si>
  <si>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</si>
  <si>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 xml:space="preserve"> </t>
    <phoneticPr fontId="5"/>
  </si>
  <si>
    <t xml:space="preserve"> </t>
    <phoneticPr fontId="5"/>
  </si>
  <si>
    <t>標準財政規模比（％）</t>
    <phoneticPr fontId="5"/>
  </si>
  <si>
    <t>標準財政規模比（％）</t>
    <phoneticPr fontId="5"/>
  </si>
  <si>
    <t>元利償還金等(A)</t>
    <phoneticPr fontId="5"/>
  </si>
  <si>
    <t>減債基金積立不足算定額※2</t>
    <phoneticPr fontId="5"/>
  </si>
  <si>
    <t>満期一括償還地方債に係る年度割相当額</t>
    <phoneticPr fontId="5"/>
  </si>
  <si>
    <t>算入公債費等(B)</t>
    <phoneticPr fontId="5"/>
  </si>
  <si>
    <t>算入公債費等</t>
    <phoneticPr fontId="5"/>
  </si>
  <si>
    <t>(A)－(B)</t>
    <phoneticPr fontId="5"/>
  </si>
  <si>
    <t>実質公債費比率の分子</t>
    <phoneticPr fontId="5"/>
  </si>
  <si>
    <t>※2 減債基金積立不足算定額=(C)×(１－(D)/(E))</t>
    <phoneticPr fontId="5"/>
  </si>
  <si>
    <t>（百万円）</t>
    <phoneticPr fontId="5"/>
  </si>
  <si>
    <t>H30</t>
    <phoneticPr fontId="5"/>
  </si>
  <si>
    <t>R02</t>
    <phoneticPr fontId="5"/>
  </si>
  <si>
    <t>R03</t>
    <phoneticPr fontId="5"/>
  </si>
  <si>
    <t>R04</t>
    <phoneticPr fontId="5"/>
  </si>
  <si>
    <t>満期一括償還地方債に係る実質償還額又は理論償還額のいずれか少ない額(C)</t>
    <phoneticPr fontId="1"/>
  </si>
  <si>
    <t>前年度末減債基金残高(D)</t>
    <phoneticPr fontId="5"/>
  </si>
  <si>
    <t>将来負担額(A)</t>
    <phoneticPr fontId="5"/>
  </si>
  <si>
    <t>うち、健全化法施行規則附則第三条に係る負担見込額</t>
    <phoneticPr fontId="5"/>
  </si>
  <si>
    <t>充当可能財源等(B)</t>
    <phoneticPr fontId="5"/>
  </si>
  <si>
    <t>(A)－(B)</t>
    <phoneticPr fontId="5"/>
  </si>
  <si>
    <t>環境保全型地域振興基金</t>
    <rPh sb="0" eb="2">
      <t>カンキョウ</t>
    </rPh>
    <rPh sb="2" eb="5">
      <t>ホゼンガタ</t>
    </rPh>
    <rPh sb="5" eb="7">
      <t>チイキ</t>
    </rPh>
    <rPh sb="7" eb="9">
      <t>シンコウ</t>
    </rPh>
    <rPh sb="9" eb="11">
      <t>キキン</t>
    </rPh>
    <phoneticPr fontId="5"/>
  </si>
  <si>
    <t>退職手当基金</t>
    <rPh sb="0" eb="2">
      <t>タイショク</t>
    </rPh>
    <rPh sb="2" eb="4">
      <t>テアテ</t>
    </rPh>
    <rPh sb="4" eb="6">
      <t>キキン</t>
    </rPh>
    <phoneticPr fontId="2"/>
  </si>
  <si>
    <t>地域福祉基金</t>
    <rPh sb="0" eb="2">
      <t>チイキ</t>
    </rPh>
    <rPh sb="2" eb="4">
      <t>フクシ</t>
    </rPh>
    <rPh sb="4" eb="6">
      <t>キキン</t>
    </rPh>
    <phoneticPr fontId="2"/>
  </si>
  <si>
    <t>ふるさと応援基金</t>
    <rPh sb="4" eb="6">
      <t>オウエン</t>
    </rPh>
    <rPh sb="6" eb="8">
      <t>キキン</t>
    </rPh>
    <phoneticPr fontId="2"/>
  </si>
  <si>
    <t>人材育成基金</t>
    <rPh sb="0" eb="2">
      <t>ジンザイ</t>
    </rPh>
    <rPh sb="2" eb="4">
      <t>イクセイ</t>
    </rPh>
    <rPh sb="4" eb="6">
      <t>キキン</t>
    </rPh>
    <phoneticPr fontId="2"/>
  </si>
  <si>
    <t>令和4年度　財政状況資料集</t>
    <phoneticPr fontId="5"/>
  </si>
  <si>
    <t>都道府県名</t>
    <phoneticPr fontId="5"/>
  </si>
  <si>
    <t>市町村類型</t>
    <phoneticPr fontId="5"/>
  </si>
  <si>
    <t>Ⅰ－１</t>
    <phoneticPr fontId="5"/>
  </si>
  <si>
    <t>×</t>
    <phoneticPr fontId="5"/>
  </si>
  <si>
    <t>歳出総額</t>
    <phoneticPr fontId="25"/>
  </si>
  <si>
    <t>山鹿市</t>
    <phoneticPr fontId="5"/>
  </si>
  <si>
    <t>1-2</t>
    <phoneticPr fontId="5"/>
  </si>
  <si>
    <t>×</t>
    <phoneticPr fontId="5"/>
  </si>
  <si>
    <t>歳入歳出差引</t>
    <phoneticPr fontId="25"/>
  </si>
  <si>
    <t>　　(※1)</t>
    <phoneticPr fontId="5"/>
  </si>
  <si>
    <t>×</t>
    <phoneticPr fontId="5"/>
  </si>
  <si>
    <t>翌年度に繰越すべき財源</t>
    <phoneticPr fontId="5"/>
  </si>
  <si>
    <t>実質収支</t>
    <phoneticPr fontId="25"/>
  </si>
  <si>
    <t>×</t>
    <phoneticPr fontId="5"/>
  </si>
  <si>
    <t>単年度収支</t>
    <phoneticPr fontId="25"/>
  </si>
  <si>
    <t>○</t>
    <phoneticPr fontId="5"/>
  </si>
  <si>
    <t>積立金</t>
    <phoneticPr fontId="25"/>
  </si>
  <si>
    <t>健全化判断比率</t>
    <phoneticPr fontId="5"/>
  </si>
  <si>
    <t>繰上償還金</t>
    <phoneticPr fontId="25"/>
  </si>
  <si>
    <t>-</t>
    <phoneticPr fontId="5"/>
  </si>
  <si>
    <t>-</t>
    <phoneticPr fontId="5"/>
  </si>
  <si>
    <t>○</t>
    <phoneticPr fontId="5"/>
  </si>
  <si>
    <t>積立金取崩し額</t>
    <phoneticPr fontId="25"/>
  </si>
  <si>
    <t>○</t>
    <phoneticPr fontId="5"/>
  </si>
  <si>
    <t>実質単年度収支</t>
    <phoneticPr fontId="25"/>
  </si>
  <si>
    <t>令04.01.01(人)</t>
    <phoneticPr fontId="5"/>
  </si>
  <si>
    <t>-</t>
    <phoneticPr fontId="5"/>
  </si>
  <si>
    <t>-</t>
    <phoneticPr fontId="5"/>
  </si>
  <si>
    <t>うち日本人(人)</t>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</si>
  <si>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</si>
  <si>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</si>
  <si>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-1.3</t>
    <phoneticPr fontId="5"/>
  </si>
  <si>
    <t>基準財政需要額</t>
    <phoneticPr fontId="25"/>
  </si>
  <si>
    <t>うち日本人(％)</t>
    <phoneticPr fontId="5"/>
  </si>
  <si>
    <t>-1.4</t>
    <phoneticPr fontId="5"/>
  </si>
  <si>
    <t>標準税収入額等</t>
    <phoneticPr fontId="25"/>
  </si>
  <si>
    <t>地方債現在高（臨時財政対策債除き）</t>
    <phoneticPr fontId="5"/>
  </si>
  <si>
    <t>教育長</t>
    <phoneticPr fontId="5"/>
  </si>
  <si>
    <t>*</t>
    <phoneticPr fontId="5"/>
  </si>
  <si>
    <t>*</t>
    <phoneticPr fontId="5"/>
  </si>
  <si>
    <t>-</t>
    <phoneticPr fontId="5"/>
  </si>
  <si>
    <t>-</t>
    <phoneticPr fontId="5"/>
  </si>
  <si>
    <t>一般会計等の一覧</t>
    <phoneticPr fontId="5"/>
  </si>
  <si>
    <t>項番</t>
    <phoneticPr fontId="5"/>
  </si>
  <si>
    <t>会計名</t>
    <phoneticPr fontId="5"/>
  </si>
  <si>
    <t>組合等名</t>
    <phoneticPr fontId="5"/>
  </si>
  <si>
    <t>※1：経常収支比率の( )内の数値は、「減収補塡債（特例分）」「猶予特例債」及び「臨時財政対策債」を除いて算出したものである。</t>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</si>
  <si>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</si>
  <si>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</si>
  <si>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※8：職員の状況については、令和4年度地方公務員給与実態調査に基づいている。</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</si>
</sst>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0" xfId="12" applyFont="1" applyFill="1">
      <alignment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4" fillId="6" borderId="75" xfId="12" applyFont="1" applyFill="1" applyBorder="1" applyAlignment="1">
      <alignment horizontal="center"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7" xfId="8" applyFont="1" applyBorder="1" applyAlignment="1">
      <alignment horizontal="left" vertical="center"/>
    </xf>
    <xf numFmtId="0" fontId="20" fillId="0" borderId="74"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[2]データシート!$F$2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([2]データシート!$A$3,[2]データシート!$A$5,[2]データシート!$A$7,[2]データシート!$A$9,[2]データシート!$A$11)</c:f>
              <c:strCache>
                <c:ptCount val="5"/>
                <c:pt idx="0">
                  <c:v> H30</c:v>
                </c:pt>
                <c:pt idx="1">
                  <c:v> R01</c:v>
                </c:pt>
                <c:pt idx="2">
                  <c:v> R02</c:v>
                </c:pt>
                <c:pt idx="3">
                  <c:v> R03</c:v>
                </c:pt>
                <c:pt idx="4">
                  <c:v> R04</c:v>
                </c:pt>
              </c:strCache>
            </c:strRef>
          </c:cat>
          <c:val>
            <c:numRef>
              <c:f>([2]データシート!$F$3,[2]データシート!$F$5,[2]データシート!$F$7,[2]データシート!$F$9,[2]データシート!$F$11)</c:f>
              <c:numCache>
                <c:formatCode>#,##0;"△ "#,##0</c:formatCode>
                <c:ptCount val="5"/>
                <c:pt idx="0">
                  <c:v>69185</c:v>
                </c:pt>
                <c:pt idx="1">
                  <c:v>70166</c:v>
                </c:pt>
                <c:pt idx="2">
                  <c:v>92632</c:v>
                </c:pt>
                <c:pt idx="3">
                  <c:v>96469</c:v>
                </c:pt>
                <c:pt idx="4">
                  <c:v>85743</c:v>
                </c:pt>
              </c:numCache>
            </c:numRef>
          </c:val>
          <c:smooth val="0"/>
          <c:extLst>
            <c:ext xmlns:c16="http://schemas.microsoft.com/office/drawing/2014/chart" uri="{C3380CC4-5D6E-409C-BE32-E72D297353CC}">
              <c16:uniqueId val="{00000000-32F4-4889-A805-E5D04EA4BBF5}"/>
            </c:ext>
          </c:extLst>
        </c:ser>
        <c:ser>
          <c:idx val="1"/>
          <c:order val="1"/>
          <c:tx>
            <c:strRef>
              <c:f>[2]データシート!$D$2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([2]データシート!$A$3,[2]データシート!$A$5,[2]データシート!$A$7,[2]データシート!$A$9,[2]データシート!$A$11)</c:f>
              <c:strCache>
                <c:ptCount val="5"/>
                <c:pt idx="0">
                  <c:v> H30</c:v>
                </c:pt>
                <c:pt idx="1">
                  <c:v> R01</c:v>
                </c:pt>
                <c:pt idx="2">
                  <c:v> R02</c:v>
                </c:pt>
                <c:pt idx="3">
                  <c:v> R03</c:v>
                </c:pt>
                <c:pt idx="4">
                  <c:v> R04</c:v>
                </c:pt>
              </c:strCache>
            </c:strRef>
          </c:cat>
          <c:val>
            <c:numRef>
              <c:f>([2]データシート!$D$3,[2]データシート!$D$5,[2]データシート!$D$7,[2]データシート!$D$9,[2]データシート!$D$11)</c:f>
              <c:numCache>
                <c:formatCode>#,##0;"△ "#,##0</c:formatCode>
                <c:ptCount val="5"/>
                <c:pt idx="0">
                  <c:v>134117</c:v>
                </c:pt>
                <c:pt idx="1">
                  <c:v>65460</c:v>
                </c:pt>
                <c:pt idx="2">
                  <c:v>67839</c:v>
                </c:pt>
                <c:pt idx="3">
                  <c:v>40173</c:v>
                </c:pt>
                <c:pt idx="4">
                  <c:v>58487</c:v>
                </c:pt>
              </c:numCache>
            </c:numRef>
          </c:val>
          <c:smooth val="0"/>
          <c:extLst>
            <c:ext xmlns:c16="http://schemas.microsoft.com/office/drawing/2014/chart" uri="{C3380CC4-5D6E-409C-BE32-E72D297353CC}">
              <c16:uniqueId val="{00000001-32F4-4889-A805-E5D04EA4BBF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[2]データシート!$A$19</c:f>
              <c:strCache>
                <c:ptCount val="1"/>
                <c:pt idx="0">
                  <c:v>実質収支額</c:v>
                </c:pt>
              </c:strCache>
            </c:strRef>
          </c:tx>
          <c:spPr>
            <a:solidFill>
              <a:srgbClr val="00FFFF"/>
            </a:solidFill>
            <a:ln w="3175">
              <a:solidFill>
                <a:srgbClr val="000000"/>
              </a:solidFill>
              <a:prstDash val="solid"/>
            </a:ln>
          </c:spPr>
          <c:invertIfNegative val="0"/>
          <c:cat>
            <c:strRef>
              <c:f>[2]データシート!$B$18:$F$18</c:f>
              <c:strCache>
                <c:ptCount val="5"/>
                <c:pt idx="0">
                  <c:v>H30</c:v>
                </c:pt>
                <c:pt idx="1">
                  <c:v>R01</c:v>
                </c:pt>
                <c:pt idx="2">
                  <c:v>R02</c:v>
                </c:pt>
                <c:pt idx="3">
                  <c:v>R03</c:v>
                </c:pt>
                <c:pt idx="4">
                  <c:v>R04</c:v>
                </c:pt>
              </c:strCache>
            </c:strRef>
          </c:cat>
          <c:val>
            <c:numRef>
              <c:f>[2]データシート!$B$19:$F$19</c:f>
              <c:numCache>
                <c:formatCode>General</c:formatCode>
                <c:ptCount val="5"/>
                <c:pt idx="0">
                  <c:v>17.25</c:v>
                </c:pt>
                <c:pt idx="1">
                  <c:v>14.17</c:v>
                </c:pt>
                <c:pt idx="2">
                  <c:v>7.29</c:v>
                </c:pt>
                <c:pt idx="3">
                  <c:v>13.28</c:v>
                </c:pt>
                <c:pt idx="4">
                  <c:v>13.16</c:v>
                </c:pt>
              </c:numCache>
            </c:numRef>
          </c:val>
          <c:extLst>
            <c:ext xmlns:c16="http://schemas.microsoft.com/office/drawing/2014/chart" uri="{C3380CC4-5D6E-409C-BE32-E72D297353CC}">
              <c16:uniqueId val="{00000000-24A7-4C86-9634-99CE3BFDF6A7}"/>
            </c:ext>
          </c:extLst>
        </c:ser>
        <c:ser>
          <c:idx val="1"/>
          <c:order val="1"/>
          <c:tx>
            <c:strRef>
              <c:f>[2]データシート!$A$20</c:f>
              <c:strCache>
                <c:ptCount val="1"/>
                <c:pt idx="0">
                  <c:v>財政調整基金残高</c:v>
                </c:pt>
              </c:strCache>
            </c:strRef>
          </c:tx>
          <c:spPr>
            <a:solidFill>
              <a:srgbClr val="FF8080"/>
            </a:solidFill>
            <a:ln w="3175">
              <a:solidFill>
                <a:srgbClr val="000000"/>
              </a:solidFill>
              <a:prstDash val="solid"/>
            </a:ln>
          </c:spPr>
          <c:invertIfNegative val="0"/>
          <c:cat>
            <c:strRef>
              <c:f>[2]データシート!$B$18:$F$18</c:f>
              <c:strCache>
                <c:ptCount val="5"/>
                <c:pt idx="0">
                  <c:v>H30</c:v>
                </c:pt>
                <c:pt idx="1">
                  <c:v>R01</c:v>
                </c:pt>
                <c:pt idx="2">
                  <c:v>R02</c:v>
                </c:pt>
                <c:pt idx="3">
                  <c:v>R03</c:v>
                </c:pt>
                <c:pt idx="4">
                  <c:v>R04</c:v>
                </c:pt>
              </c:strCache>
            </c:strRef>
          </c:cat>
          <c:val>
            <c:numRef>
              <c:f>[2]データシート!$B$20:$F$20</c:f>
              <c:numCache>
                <c:formatCode>General</c:formatCode>
                <c:ptCount val="5"/>
                <c:pt idx="0">
                  <c:v>39.01</c:v>
                </c:pt>
                <c:pt idx="1">
                  <c:v>40.049999999999997</c:v>
                </c:pt>
                <c:pt idx="2">
                  <c:v>38.92</c:v>
                </c:pt>
                <c:pt idx="3">
                  <c:v>38.04</c:v>
                </c:pt>
                <c:pt idx="4">
                  <c:v>37.229999999999997</c:v>
                </c:pt>
              </c:numCache>
            </c:numRef>
          </c:val>
          <c:extLst>
            <c:ext xmlns:c16="http://schemas.microsoft.com/office/drawing/2014/chart" uri="{C3380CC4-5D6E-409C-BE32-E72D297353CC}">
              <c16:uniqueId val="{00000001-24A7-4C86-9634-99CE3BFDF6A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[2]データシート!$A$21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[2]データシート!$B$18:$F$18</c:f>
              <c:strCache>
                <c:ptCount val="5"/>
                <c:pt idx="0">
                  <c:v>H30</c:v>
                </c:pt>
                <c:pt idx="1">
                  <c:v>R01</c:v>
                </c:pt>
                <c:pt idx="2">
                  <c:v>R02</c:v>
                </c:pt>
                <c:pt idx="3">
                  <c:v>R03</c:v>
                </c:pt>
                <c:pt idx="4">
                  <c:v>R04</c:v>
                </c:pt>
              </c:strCache>
            </c:strRef>
          </c:cat>
          <c:val>
            <c:numRef>
              <c:f>[2]データシート!$B$21:$F$21</c:f>
              <c:numCache>
                <c:formatCode>General</c:formatCode>
                <c:ptCount val="5"/>
                <c:pt idx="0">
                  <c:v>-3.73</c:v>
                </c:pt>
                <c:pt idx="1">
                  <c:v>-6.46</c:v>
                </c:pt>
                <c:pt idx="2">
                  <c:v>-10.35</c:v>
                </c:pt>
                <c:pt idx="3">
                  <c:v>6.7</c:v>
                </c:pt>
                <c:pt idx="4">
                  <c:v>-2.91</c:v>
                </c:pt>
              </c:numCache>
            </c:numRef>
          </c:val>
          <c:smooth val="0"/>
          <c:extLst>
            <c:ext xmlns:c16="http://schemas.microsoft.com/office/drawing/2014/chart" uri="{C3380CC4-5D6E-409C-BE32-E72D297353CC}">
              <c16:uniqueId val="{00000002-24A7-4C86-9634-99CE3BFDF6A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[2]データシート!$A$27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[2]データシート!$B$27:$K$27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1F0-4F26-9E49-DEA6C66A8D25}"/>
            </c:ext>
          </c:extLst>
        </c:ser>
        <c:ser>
          <c:idx val="1"/>
          <c:order val="1"/>
          <c:tx>
            <c:strRef>
              <c:f>[2]データシート!$A$28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[2]データシート!$B$28:$K$28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1F0-4F26-9E49-DEA6C66A8D25}"/>
            </c:ext>
          </c:extLst>
        </c:ser>
        <c:ser>
          <c:idx val="2"/>
          <c:order val="2"/>
          <c:tx>
            <c:strRef>
              <c:f>[2]データシート!$A$29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[2]データシート!$B$29:$K$29</c:f>
              <c:numCache>
                <c:formatCode>General</c:formatCode>
                <c:ptCount val="10"/>
                <c:pt idx="0">
                  <c:v>#N/A</c:v>
                </c:pt>
                <c:pt idx="1">
                  <c:v>0.1</c:v>
                </c:pt>
                <c:pt idx="2">
                  <c:v>#N/A</c:v>
                </c:pt>
                <c:pt idx="3">
                  <c:v>0.1</c:v>
                </c:pt>
                <c:pt idx="4">
                  <c:v>#N/A</c:v>
                </c:pt>
                <c:pt idx="5">
                  <c:v>0.1</c:v>
                </c:pt>
                <c:pt idx="6">
                  <c:v>#N/A</c:v>
                </c:pt>
                <c:pt idx="7">
                  <c:v>0.11</c:v>
                </c:pt>
                <c:pt idx="8">
                  <c:v>#N/A</c:v>
                </c:pt>
                <c:pt idx="9">
                  <c:v>0.13</c:v>
                </c:pt>
              </c:numCache>
            </c:numRef>
          </c:val>
          <c:extLst>
            <c:ext xmlns:c16="http://schemas.microsoft.com/office/drawing/2014/chart" uri="{C3380CC4-5D6E-409C-BE32-E72D297353CC}">
              <c16:uniqueId val="{00000002-11F0-4F26-9E49-DEA6C66A8D25}"/>
            </c:ext>
          </c:extLst>
        </c:ser>
        <c:ser>
          <c:idx val="3"/>
          <c:order val="3"/>
          <c:tx>
            <c:strRef>
              <c:f>[2]データシート!$A$30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[2]データシート!$B$30:$K$30</c:f>
              <c:numCache>
                <c:formatCode>General</c:formatCode>
                <c:ptCount val="10"/>
                <c:pt idx="0">
                  <c:v>#N/A</c:v>
                </c:pt>
                <c:pt idx="1">
                  <c:v>0</c:v>
                </c:pt>
                <c:pt idx="2">
                  <c:v>#N/A</c:v>
                </c:pt>
                <c:pt idx="3">
                  <c:v>0</c:v>
                </c:pt>
                <c:pt idx="4">
                  <c:v>#N/A</c:v>
                </c:pt>
                <c:pt idx="5">
                  <c:v>0</c:v>
                </c:pt>
                <c:pt idx="6">
                  <c:v>#N/A</c:v>
                </c:pt>
                <c:pt idx="7">
                  <c:v>0</c:v>
                </c:pt>
                <c:pt idx="8">
                  <c:v>#N/A</c:v>
                </c:pt>
                <c:pt idx="9">
                  <c:v>0.18</c:v>
                </c:pt>
              </c:numCache>
            </c:numRef>
          </c:val>
          <c:extLst>
            <c:ext xmlns:c16="http://schemas.microsoft.com/office/drawing/2014/chart" uri="{C3380CC4-5D6E-409C-BE32-E72D297353CC}">
              <c16:uniqueId val="{00000003-11F0-4F26-9E49-DEA6C66A8D25}"/>
            </c:ext>
          </c:extLst>
        </c:ser>
        <c:ser>
          <c:idx val="4"/>
          <c:order val="4"/>
          <c:tx>
            <c:strRef>
              <c:f>[2]データシート!$A$31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[2]データシート!$B$31:$K$31</c:f>
              <c:numCache>
                <c:formatCode>General</c:formatCode>
                <c:ptCount val="10"/>
                <c:pt idx="0">
                  <c:v>#N/A</c:v>
                </c:pt>
                <c:pt idx="1">
                  <c:v>2.2799999999999998</c:v>
                </c:pt>
                <c:pt idx="2">
                  <c:v>#N/A</c:v>
                </c:pt>
                <c:pt idx="3">
                  <c:v>1.21</c:v>
                </c:pt>
                <c:pt idx="4">
                  <c:v>#N/A</c:v>
                </c:pt>
                <c:pt idx="5">
                  <c:v>1.06</c:v>
                </c:pt>
                <c:pt idx="6">
                  <c:v>#N/A</c:v>
                </c:pt>
                <c:pt idx="7">
                  <c:v>0.79</c:v>
                </c:pt>
                <c:pt idx="8">
                  <c:v>#N/A</c:v>
                </c:pt>
                <c:pt idx="9">
                  <c:v>0.99</c:v>
                </c:pt>
              </c:numCache>
            </c:numRef>
          </c:val>
          <c:extLst>
            <c:ext xmlns:c16="http://schemas.microsoft.com/office/drawing/2014/chart" uri="{C3380CC4-5D6E-409C-BE32-E72D297353CC}">
              <c16:uniqueId val="{00000004-11F0-4F26-9E49-DEA6C66A8D25}"/>
            </c:ext>
          </c:extLst>
        </c:ser>
        <c:ser>
          <c:idx val="5"/>
          <c:order val="5"/>
          <c:tx>
            <c:strRef>
              <c:f>[2]データシート!$A$32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[2]データシート!$B$32:$K$32</c:f>
              <c:numCache>
                <c:formatCode>General</c:formatCode>
                <c:ptCount val="10"/>
                <c:pt idx="0">
                  <c:v>#N/A</c:v>
                </c:pt>
                <c:pt idx="1">
                  <c:v>0.28000000000000003</c:v>
                </c:pt>
                <c:pt idx="2">
                  <c:v>#N/A</c:v>
                </c:pt>
                <c:pt idx="3">
                  <c:v>0.74</c:v>
                </c:pt>
                <c:pt idx="4">
                  <c:v>#N/A</c:v>
                </c:pt>
                <c:pt idx="5">
                  <c:v>1.02</c:v>
                </c:pt>
                <c:pt idx="6">
                  <c:v>#N/A</c:v>
                </c:pt>
                <c:pt idx="7">
                  <c:v>0.95</c:v>
                </c:pt>
                <c:pt idx="8">
                  <c:v>#N/A</c:v>
                </c:pt>
                <c:pt idx="9">
                  <c:v>1</c:v>
                </c:pt>
              </c:numCache>
            </c:numRef>
          </c:val>
          <c:extLst>
            <c:ext xmlns:c16="http://schemas.microsoft.com/office/drawing/2014/chart" uri="{C3380CC4-5D6E-409C-BE32-E72D297353CC}">
              <c16:uniqueId val="{00000005-11F0-4F26-9E49-DEA6C66A8D25}"/>
            </c:ext>
          </c:extLst>
        </c:ser>
        <c:ser>
          <c:idx val="6"/>
          <c:order val="6"/>
          <c:tx>
            <c:strRef>
              <c:f>[2]データシート!$A$33</c:f>
              <c:strCache>
                <c:ptCount val="1"/>
                <c:pt idx="0">
                  <c:v>水道事業会計</c:v>
                </c:pt>
              </c:strCache>
            </c:strRef>
          </c:tx>
          <c:spPr>
            <a:solidFill>
              <a:srgbClr val="9999FF"/>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[2]データシート!$B$33:$K$33</c:f>
              <c:numCache>
                <c:formatCode>General</c:formatCode>
                <c:ptCount val="10"/>
                <c:pt idx="0">
                  <c:v>#N/A</c:v>
                </c:pt>
                <c:pt idx="1">
                  <c:v>3.4</c:v>
                </c:pt>
                <c:pt idx="2">
                  <c:v>#N/A</c:v>
                </c:pt>
                <c:pt idx="3">
                  <c:v>3.3</c:v>
                </c:pt>
                <c:pt idx="4">
                  <c:v>#N/A</c:v>
                </c:pt>
                <c:pt idx="5">
                  <c:v>2.82</c:v>
                </c:pt>
                <c:pt idx="6">
                  <c:v>#N/A</c:v>
                </c:pt>
                <c:pt idx="7">
                  <c:v>2.4500000000000002</c:v>
                </c:pt>
                <c:pt idx="8">
                  <c:v>#N/A</c:v>
                </c:pt>
                <c:pt idx="9">
                  <c:v>1.94</c:v>
                </c:pt>
              </c:numCache>
            </c:numRef>
          </c:val>
          <c:extLst>
            <c:ext xmlns:c16="http://schemas.microsoft.com/office/drawing/2014/chart" uri="{C3380CC4-5D6E-409C-BE32-E72D297353CC}">
              <c16:uniqueId val="{00000006-11F0-4F26-9E49-DEA6C66A8D25}"/>
            </c:ext>
          </c:extLst>
        </c:ser>
        <c:ser>
          <c:idx val="7"/>
          <c:order val="7"/>
          <c:tx>
            <c:strRef>
              <c:f>[2]データシート!$A$34</c:f>
              <c:strCache>
                <c:ptCount val="1"/>
                <c:pt idx="0">
                  <c:v>病院事業会計</c:v>
                </c:pt>
              </c:strCache>
            </c:strRef>
          </c:tx>
          <c:spPr>
            <a:solidFill>
              <a:srgbClr val="0080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[2]データシート!$B$34:$K$34</c:f>
              <c:numCache>
                <c:formatCode>General</c:formatCode>
                <c:ptCount val="10"/>
                <c:pt idx="0">
                  <c:v>#N/A</c:v>
                </c:pt>
                <c:pt idx="1">
                  <c:v>0.8</c:v>
                </c:pt>
                <c:pt idx="2">
                  <c:v>#N/A</c:v>
                </c:pt>
                <c:pt idx="3">
                  <c:v>0</c:v>
                </c:pt>
                <c:pt idx="4">
                  <c:v>#N/A</c:v>
                </c:pt>
                <c:pt idx="5">
                  <c:v>0.5</c:v>
                </c:pt>
                <c:pt idx="6">
                  <c:v>#N/A</c:v>
                </c:pt>
                <c:pt idx="7">
                  <c:v>1.26</c:v>
                </c:pt>
                <c:pt idx="8">
                  <c:v>#N/A</c:v>
                </c:pt>
                <c:pt idx="9">
                  <c:v>2.3199999999999998</c:v>
                </c:pt>
              </c:numCache>
            </c:numRef>
          </c:val>
          <c:extLst>
            <c:ext xmlns:c16="http://schemas.microsoft.com/office/drawing/2014/chart" uri="{C3380CC4-5D6E-409C-BE32-E72D297353CC}">
              <c16:uniqueId val="{00000007-11F0-4F26-9E49-DEA6C66A8D25}"/>
            </c:ext>
          </c:extLst>
        </c:ser>
        <c:ser>
          <c:idx val="8"/>
          <c:order val="8"/>
          <c:tx>
            <c:strRef>
              <c:f>[2]データシート!$A$35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[2]データシート!$B$35:$K$35</c:f>
              <c:numCache>
                <c:formatCode>General</c:formatCode>
                <c:ptCount val="10"/>
                <c:pt idx="0">
                  <c:v>#N/A</c:v>
                </c:pt>
                <c:pt idx="1">
                  <c:v>0.65</c:v>
                </c:pt>
                <c:pt idx="2">
                  <c:v>#N/A</c:v>
                </c:pt>
                <c:pt idx="3">
                  <c:v>1.82</c:v>
                </c:pt>
                <c:pt idx="4">
                  <c:v>#N/A</c:v>
                </c:pt>
                <c:pt idx="5">
                  <c:v>1.98</c:v>
                </c:pt>
                <c:pt idx="6">
                  <c:v>#N/A</c:v>
                </c:pt>
                <c:pt idx="7">
                  <c:v>2.34</c:v>
                </c:pt>
                <c:pt idx="8">
                  <c:v>#N/A</c:v>
                </c:pt>
                <c:pt idx="9">
                  <c:v>2.52</c:v>
                </c:pt>
              </c:numCache>
            </c:numRef>
          </c:val>
          <c:extLst>
            <c:ext xmlns:c16="http://schemas.microsoft.com/office/drawing/2014/chart" uri="{C3380CC4-5D6E-409C-BE32-E72D297353CC}">
              <c16:uniqueId val="{00000008-11F0-4F26-9E49-DEA6C66A8D25}"/>
            </c:ext>
          </c:extLst>
        </c:ser>
        <c:ser>
          <c:idx val="9"/>
          <c:order val="9"/>
          <c:tx>
            <c:strRef>
              <c:f>[2]データシート!$A$36</c:f>
              <c:strCache>
                <c:ptCount val="1"/>
                <c:pt idx="0">
                  <c:v>一般会計</c:v>
                </c:pt>
              </c:strCache>
            </c:strRef>
          </c:tx>
          <c:spPr>
            <a:solidFill>
              <a:srgbClr val="FF808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[2]データシート!$B$36:$K$36</c:f>
              <c:numCache>
                <c:formatCode>General</c:formatCode>
                <c:ptCount val="10"/>
                <c:pt idx="0">
                  <c:v>#N/A</c:v>
                </c:pt>
                <c:pt idx="1">
                  <c:v>17.239999999999998</c:v>
                </c:pt>
                <c:pt idx="2">
                  <c:v>#N/A</c:v>
                </c:pt>
                <c:pt idx="3">
                  <c:v>14.16</c:v>
                </c:pt>
                <c:pt idx="4">
                  <c:v>#N/A</c:v>
                </c:pt>
                <c:pt idx="5">
                  <c:v>7.29</c:v>
                </c:pt>
                <c:pt idx="6">
                  <c:v>#N/A</c:v>
                </c:pt>
                <c:pt idx="7">
                  <c:v>13.28</c:v>
                </c:pt>
                <c:pt idx="8">
                  <c:v>#N/A</c:v>
                </c:pt>
                <c:pt idx="9">
                  <c:v>13.15</c:v>
                </c:pt>
              </c:numCache>
            </c:numRef>
          </c:val>
          <c:extLst>
            <c:ext xmlns:c16="http://schemas.microsoft.com/office/drawing/2014/chart" uri="{C3380CC4-5D6E-409C-BE32-E72D297353CC}">
              <c16:uniqueId val="{00000009-11F0-4F26-9E49-DEA6C66A8D2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[2]データシート!$A$42</c:f>
              <c:strCache>
                <c:ptCount val="1"/>
                <c:pt idx="0">
                  <c:v>算入公債費等</c:v>
                </c:pt>
              </c:strCache>
            </c:strRef>
          </c:tx>
          <c:spPr>
            <a:solidFill>
              <a:srgbClr val="00FF0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[2]データシート!$B$42:$P$42</c:f>
              <c:numCache>
                <c:formatCode>General</c:formatCode>
                <c:ptCount val="15"/>
                <c:pt idx="2">
                  <c:v>3549</c:v>
                </c:pt>
                <c:pt idx="5">
                  <c:v>3442</c:v>
                </c:pt>
                <c:pt idx="8">
                  <c:v>3593</c:v>
                </c:pt>
                <c:pt idx="11">
                  <c:v>3657</c:v>
                </c:pt>
                <c:pt idx="14">
                  <c:v>3554</c:v>
                </c:pt>
              </c:numCache>
            </c:numRef>
          </c:val>
          <c:extLst>
            <c:ext xmlns:c16="http://schemas.microsoft.com/office/drawing/2014/chart" uri="{C3380CC4-5D6E-409C-BE32-E72D297353CC}">
              <c16:uniqueId val="{00000000-F424-45F7-B6AE-E1D569C5FE3D}"/>
            </c:ext>
          </c:extLst>
        </c:ser>
        <c:ser>
          <c:idx val="1"/>
          <c:order val="1"/>
          <c:tx>
            <c:strRef>
              <c:f>[2]データシート!$A$43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[2]データシート!$B$43:$P$43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424-45F7-B6AE-E1D569C5FE3D}"/>
            </c:ext>
          </c:extLst>
        </c:ser>
        <c:ser>
          <c:idx val="2"/>
          <c:order val="2"/>
          <c:tx>
            <c:strRef>
              <c:f>[2]データシート!$A$44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[2]データシート!$B$44:$P$44</c:f>
              <c:numCache>
                <c:formatCode>General</c:formatCode>
                <c:ptCount val="15"/>
                <c:pt idx="0">
                  <c:v>34</c:v>
                </c:pt>
                <c:pt idx="3">
                  <c:v>35</c:v>
                </c:pt>
                <c:pt idx="6">
                  <c:v>35</c:v>
                </c:pt>
                <c:pt idx="9">
                  <c:v>94</c:v>
                </c:pt>
                <c:pt idx="12">
                  <c:v>48</c:v>
                </c:pt>
              </c:numCache>
            </c:numRef>
          </c:val>
          <c:extLst>
            <c:ext xmlns:c16="http://schemas.microsoft.com/office/drawing/2014/chart" uri="{C3380CC4-5D6E-409C-BE32-E72D297353CC}">
              <c16:uniqueId val="{00000002-F424-45F7-B6AE-E1D569C5FE3D}"/>
            </c:ext>
          </c:extLst>
        </c:ser>
        <c:ser>
          <c:idx val="3"/>
          <c:order val="3"/>
          <c:tx>
            <c:strRef>
              <c:f>[2]データシート!$A$45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[2]データシート!$B$45:$P$45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424-45F7-B6AE-E1D569C5FE3D}"/>
            </c:ext>
          </c:extLst>
        </c:ser>
        <c:ser>
          <c:idx val="4"/>
          <c:order val="4"/>
          <c:tx>
            <c:strRef>
              <c:f>[2]データシート!$A$46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[2]データシート!$B$46:$P$46</c:f>
              <c:numCache>
                <c:formatCode>General</c:formatCode>
                <c:ptCount val="15"/>
                <c:pt idx="0">
                  <c:v>1130</c:v>
                </c:pt>
                <c:pt idx="3">
                  <c:v>1111</c:v>
                </c:pt>
                <c:pt idx="6">
                  <c:v>989</c:v>
                </c:pt>
                <c:pt idx="9">
                  <c:v>936</c:v>
                </c:pt>
                <c:pt idx="12">
                  <c:v>910</c:v>
                </c:pt>
              </c:numCache>
            </c:numRef>
          </c:val>
          <c:extLst>
            <c:ext xmlns:c16="http://schemas.microsoft.com/office/drawing/2014/chart" uri="{C3380CC4-5D6E-409C-BE32-E72D297353CC}">
              <c16:uniqueId val="{00000004-F424-45F7-B6AE-E1D569C5FE3D}"/>
            </c:ext>
          </c:extLst>
        </c:ser>
        <c:ser>
          <c:idx val="5"/>
          <c:order val="5"/>
          <c:tx>
            <c:strRef>
              <c:f>[2]データシート!$A$47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[2]データシート!$B$47:$P$47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24-45F7-B6AE-E1D569C5FE3D}"/>
            </c:ext>
          </c:extLst>
        </c:ser>
        <c:ser>
          <c:idx val="6"/>
          <c:order val="6"/>
          <c:tx>
            <c:strRef>
              <c:f>[2]データシート!$A$48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[2]データシート!$B$48:$P$48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424-45F7-B6AE-E1D569C5FE3D}"/>
            </c:ext>
          </c:extLst>
        </c:ser>
        <c:ser>
          <c:idx val="7"/>
          <c:order val="7"/>
          <c:tx>
            <c:strRef>
              <c:f>[2]データシート!$A$49</c:f>
              <c:strCache>
                <c:ptCount val="1"/>
                <c:pt idx="0">
                  <c:v>元利償還金</c:v>
                </c:pt>
              </c:strCache>
            </c:strRef>
          </c:tx>
          <c:spPr>
            <a:solidFill>
              <a:srgbClr val="FF808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[2]データシート!$B$49:$P$49</c:f>
              <c:numCache>
                <c:formatCode>General</c:formatCode>
                <c:ptCount val="15"/>
                <c:pt idx="0">
                  <c:v>3675</c:v>
                </c:pt>
                <c:pt idx="3">
                  <c:v>3532</c:v>
                </c:pt>
                <c:pt idx="6">
                  <c:v>3867</c:v>
                </c:pt>
                <c:pt idx="9">
                  <c:v>3949</c:v>
                </c:pt>
                <c:pt idx="12">
                  <c:v>4075</c:v>
                </c:pt>
              </c:numCache>
            </c:numRef>
          </c:val>
          <c:extLst>
            <c:ext xmlns:c16="http://schemas.microsoft.com/office/drawing/2014/chart" uri="{C3380CC4-5D6E-409C-BE32-E72D297353CC}">
              <c16:uniqueId val="{00000007-F424-45F7-B6AE-E1D569C5FE3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[2]データシート!$A$50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[2]データシート!$B$50:$P$50</c:f>
              <c:numCache>
                <c:formatCode>General</c:formatCode>
                <c:ptCount val="15"/>
                <c:pt idx="0">
                  <c:v>#N/A</c:v>
                </c:pt>
                <c:pt idx="1">
                  <c:v>1290</c:v>
                </c:pt>
                <c:pt idx="2">
                  <c:v>#N/A</c:v>
                </c:pt>
                <c:pt idx="3">
                  <c:v>#N/A</c:v>
                </c:pt>
                <c:pt idx="4">
                  <c:v>1236</c:v>
                </c:pt>
                <c:pt idx="5">
                  <c:v>#N/A</c:v>
                </c:pt>
                <c:pt idx="6">
                  <c:v>#N/A</c:v>
                </c:pt>
                <c:pt idx="7">
                  <c:v>1298</c:v>
                </c:pt>
                <c:pt idx="8">
                  <c:v>#N/A</c:v>
                </c:pt>
                <c:pt idx="9">
                  <c:v>#N/A</c:v>
                </c:pt>
                <c:pt idx="10">
                  <c:v>1322</c:v>
                </c:pt>
                <c:pt idx="11">
                  <c:v>#N/A</c:v>
                </c:pt>
                <c:pt idx="12">
                  <c:v>#N/A</c:v>
                </c:pt>
                <c:pt idx="13">
                  <c:v>1479</c:v>
                </c:pt>
                <c:pt idx="14">
                  <c:v>#N/A</c:v>
                </c:pt>
              </c:numCache>
            </c:numRef>
          </c:val>
          <c:smooth val="0"/>
          <c:extLst>
            <c:ext xmlns:c16="http://schemas.microsoft.com/office/drawing/2014/chart" uri="{C3380CC4-5D6E-409C-BE32-E72D297353CC}">
              <c16:uniqueId val="{00000008-F424-45F7-B6AE-E1D569C5FE3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[2]データシート!$A$56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[2]データシート!$B$56:$P$56</c:f>
              <c:numCache>
                <c:formatCode>General</c:formatCode>
                <c:ptCount val="15"/>
                <c:pt idx="2">
                  <c:v>32931</c:v>
                </c:pt>
                <c:pt idx="5">
                  <c:v>31956</c:v>
                </c:pt>
                <c:pt idx="8">
                  <c:v>31392</c:v>
                </c:pt>
                <c:pt idx="11">
                  <c:v>29852</c:v>
                </c:pt>
                <c:pt idx="14">
                  <c:v>28881</c:v>
                </c:pt>
              </c:numCache>
            </c:numRef>
          </c:val>
          <c:extLst>
            <c:ext xmlns:c16="http://schemas.microsoft.com/office/drawing/2014/chart" uri="{C3380CC4-5D6E-409C-BE32-E72D297353CC}">
              <c16:uniqueId val="{00000000-DE81-4EF8-B0F9-923DA7BDA3FF}"/>
            </c:ext>
          </c:extLst>
        </c:ser>
        <c:ser>
          <c:idx val="1"/>
          <c:order val="1"/>
          <c:tx>
            <c:strRef>
              <c:f>[2]データシート!$A$57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[2]データシート!$B$57:$P$57</c:f>
              <c:numCache>
                <c:formatCode>General</c:formatCode>
                <c:ptCount val="15"/>
                <c:pt idx="2">
                  <c:v>442</c:v>
                </c:pt>
                <c:pt idx="5">
                  <c:v>521</c:v>
                </c:pt>
                <c:pt idx="8">
                  <c:v>491</c:v>
                </c:pt>
                <c:pt idx="11">
                  <c:v>569</c:v>
                </c:pt>
                <c:pt idx="14">
                  <c:v>614</c:v>
                </c:pt>
              </c:numCache>
            </c:numRef>
          </c:val>
          <c:extLst>
            <c:ext xmlns:c16="http://schemas.microsoft.com/office/drawing/2014/chart" uri="{C3380CC4-5D6E-409C-BE32-E72D297353CC}">
              <c16:uniqueId val="{00000001-DE81-4EF8-B0F9-923DA7BDA3FF}"/>
            </c:ext>
          </c:extLst>
        </c:ser>
        <c:ser>
          <c:idx val="2"/>
          <c:order val="2"/>
          <c:tx>
            <c:strRef>
              <c:f>[2]データシート!$A$58</c:f>
              <c:strCache>
                <c:ptCount val="1"/>
                <c:pt idx="0">
                  <c:v>充当可能基金</c:v>
                </c:pt>
              </c:strCache>
            </c:strRef>
          </c:tx>
          <c:spPr>
            <a:solidFill>
              <a:srgbClr val="FF00FF"/>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[2]データシート!$B$58:$P$58</c:f>
              <c:numCache>
                <c:formatCode>General</c:formatCode>
                <c:ptCount val="15"/>
                <c:pt idx="2">
                  <c:v>15879</c:v>
                </c:pt>
                <c:pt idx="5">
                  <c:v>16057</c:v>
                </c:pt>
                <c:pt idx="8">
                  <c:v>15963</c:v>
                </c:pt>
                <c:pt idx="11">
                  <c:v>16051</c:v>
                </c:pt>
                <c:pt idx="14">
                  <c:v>16995</c:v>
                </c:pt>
              </c:numCache>
            </c:numRef>
          </c:val>
          <c:extLst>
            <c:ext xmlns:c16="http://schemas.microsoft.com/office/drawing/2014/chart" uri="{C3380CC4-5D6E-409C-BE32-E72D297353CC}">
              <c16:uniqueId val="{00000002-DE81-4EF8-B0F9-923DA7BDA3FF}"/>
            </c:ext>
          </c:extLst>
        </c:ser>
        <c:ser>
          <c:idx val="3"/>
          <c:order val="3"/>
          <c:tx>
            <c:strRef>
              <c:f>[2]データシート!$A$59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81-4EF8-B0F9-923DA7BDA3FF}"/>
            </c:ext>
          </c:extLst>
        </c:ser>
        <c:ser>
          <c:idx val="4"/>
          <c:order val="4"/>
          <c:tx>
            <c:strRef>
              <c:f>[2]データシート!$A$60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E81-4EF8-B0F9-923DA7BDA3FF}"/>
            </c:ext>
          </c:extLst>
        </c:ser>
        <c:ser>
          <c:idx val="5"/>
          <c:order val="5"/>
          <c:tx>
            <c:strRef>
              <c:f>[2]データシート!$A$61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81-4EF8-B0F9-923DA7BDA3FF}"/>
            </c:ext>
          </c:extLst>
        </c:ser>
        <c:ser>
          <c:idx val="6"/>
          <c:order val="6"/>
          <c:tx>
            <c:strRef>
              <c:f>[2]データシート!$A$62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[2]データシート!$B$62:$P$62</c:f>
              <c:numCache>
                <c:formatCode>General</c:formatCode>
                <c:ptCount val="15"/>
                <c:pt idx="0">
                  <c:v>4582</c:v>
                </c:pt>
                <c:pt idx="3">
                  <c:v>4420</c:v>
                </c:pt>
                <c:pt idx="6">
                  <c:v>4067</c:v>
                </c:pt>
                <c:pt idx="9">
                  <c:v>4051</c:v>
                </c:pt>
                <c:pt idx="12">
                  <c:v>4063</c:v>
                </c:pt>
              </c:numCache>
            </c:numRef>
          </c:val>
          <c:extLst>
            <c:ext xmlns:c16="http://schemas.microsoft.com/office/drawing/2014/chart" uri="{C3380CC4-5D6E-409C-BE32-E72D297353CC}">
              <c16:uniqueId val="{00000006-DE81-4EF8-B0F9-923DA7BDA3FF}"/>
            </c:ext>
          </c:extLst>
        </c:ser>
        <c:ser>
          <c:idx val="7"/>
          <c:order val="7"/>
          <c:tx>
            <c:strRef>
              <c:f>[2]データシート!$A$63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E81-4EF8-B0F9-923DA7BDA3FF}"/>
            </c:ext>
          </c:extLst>
        </c:ser>
        <c:ser>
          <c:idx val="8"/>
          <c:order val="8"/>
          <c:tx>
            <c:strRef>
              <c:f>[2]データシート!$A$64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[2]データシート!$B$64:$P$64</c:f>
              <c:numCache>
                <c:formatCode>General</c:formatCode>
                <c:ptCount val="15"/>
                <c:pt idx="0">
                  <c:v>9425</c:v>
                </c:pt>
                <c:pt idx="3">
                  <c:v>9001</c:v>
                </c:pt>
                <c:pt idx="6">
                  <c:v>8700</c:v>
                </c:pt>
                <c:pt idx="9">
                  <c:v>7465</c:v>
                </c:pt>
                <c:pt idx="12">
                  <c:v>6476</c:v>
                </c:pt>
              </c:numCache>
            </c:numRef>
          </c:val>
          <c:extLst>
            <c:ext xmlns:c16="http://schemas.microsoft.com/office/drawing/2014/chart" uri="{C3380CC4-5D6E-409C-BE32-E72D297353CC}">
              <c16:uniqueId val="{00000008-DE81-4EF8-B0F9-923DA7BDA3FF}"/>
            </c:ext>
          </c:extLst>
        </c:ser>
        <c:ser>
          <c:idx val="9"/>
          <c:order val="9"/>
          <c:tx>
            <c:strRef>
              <c:f>[2]データシート!$A$65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[2]データシート!$B$65:$P$65</c:f>
              <c:numCache>
                <c:formatCode>General</c:formatCode>
                <c:ptCount val="15"/>
                <c:pt idx="0">
                  <c:v>103</c:v>
                </c:pt>
                <c:pt idx="3">
                  <c:v>69</c:v>
                </c:pt>
                <c:pt idx="6">
                  <c:v>34</c:v>
                </c:pt>
                <c:pt idx="9">
                  <c:v>0</c:v>
                </c:pt>
                <c:pt idx="12">
                  <c:v>0</c:v>
                </c:pt>
              </c:numCache>
            </c:numRef>
          </c:val>
          <c:extLst>
            <c:ext xmlns:c16="http://schemas.microsoft.com/office/drawing/2014/chart" uri="{C3380CC4-5D6E-409C-BE32-E72D297353CC}">
              <c16:uniqueId val="{00000009-DE81-4EF8-B0F9-923DA7BDA3FF}"/>
            </c:ext>
          </c:extLst>
        </c:ser>
        <c:ser>
          <c:idx val="10"/>
          <c:order val="10"/>
          <c:tx>
            <c:strRef>
              <c:f>[2]データシート!$A$66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[2]データシート!$B$66:$P$66</c:f>
              <c:numCache>
                <c:formatCode>General</c:formatCode>
                <c:ptCount val="15"/>
                <c:pt idx="0">
                  <c:v>34985</c:v>
                </c:pt>
                <c:pt idx="3">
                  <c:v>34481</c:v>
                </c:pt>
                <c:pt idx="6">
                  <c:v>33940</c:v>
                </c:pt>
                <c:pt idx="9">
                  <c:v>32403</c:v>
                </c:pt>
                <c:pt idx="12">
                  <c:v>31034</c:v>
                </c:pt>
              </c:numCache>
            </c:numRef>
          </c:val>
          <c:extLst>
            <c:ext xmlns:c16="http://schemas.microsoft.com/office/drawing/2014/chart" uri="{C3380CC4-5D6E-409C-BE32-E72D297353CC}">
              <c16:uniqueId val="{0000000A-DE81-4EF8-B0F9-923DA7BDA3F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[2]データシート!$A$67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E81-4EF8-B0F9-923DA7BDA3F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[2]データシート!$A$72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[2]データシート!$B$71:$D$71</c:f>
              <c:strCache>
                <c:ptCount val="3"/>
                <c:pt idx="0">
                  <c:v>R02</c:v>
                </c:pt>
                <c:pt idx="1">
                  <c:v>R03</c:v>
                </c:pt>
                <c:pt idx="2">
                  <c:v>R04</c:v>
                </c:pt>
              </c:strCache>
            </c:strRef>
          </c:cat>
          <c:val>
            <c:numRef>
              <c:f>[2]データシート!$B$72:$D$72</c:f>
              <c:numCache>
                <c:formatCode>#,##0;"▲ "#,##0</c:formatCode>
                <c:ptCount val="3"/>
                <c:pt idx="0">
                  <c:v>6626</c:v>
                </c:pt>
                <c:pt idx="1">
                  <c:v>6708</c:v>
                </c:pt>
                <c:pt idx="2">
                  <c:v>6322</c:v>
                </c:pt>
              </c:numCache>
            </c:numRef>
          </c:val>
          <c:extLst>
            <c:ext xmlns:c16="http://schemas.microsoft.com/office/drawing/2014/chart" uri="{C3380CC4-5D6E-409C-BE32-E72D297353CC}">
              <c16:uniqueId val="{00000000-0A0B-4EFC-8FCE-4EAB722977A3}"/>
            </c:ext>
          </c:extLst>
        </c:ser>
        <c:ser>
          <c:idx val="0"/>
          <c:order val="1"/>
          <c:tx>
            <c:strRef>
              <c:f>[2]データシート!$A$73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[2]データシート!$B$71:$D$71</c:f>
              <c:strCache>
                <c:ptCount val="3"/>
                <c:pt idx="0">
                  <c:v>R02</c:v>
                </c:pt>
                <c:pt idx="1">
                  <c:v>R03</c:v>
                </c:pt>
                <c:pt idx="2">
                  <c:v>R04</c:v>
                </c:pt>
              </c:strCache>
            </c:strRef>
          </c:cat>
          <c:val>
            <c:numRef>
              <c:f>[2]データシート!$B$73:$D$73</c:f>
              <c:numCache>
                <c:formatCode>#,##0;"▲ "#,##0</c:formatCode>
                <c:ptCount val="3"/>
                <c:pt idx="0">
                  <c:v>5369</c:v>
                </c:pt>
                <c:pt idx="1">
                  <c:v>5370</c:v>
                </c:pt>
                <c:pt idx="2">
                  <c:v>6571</c:v>
                </c:pt>
              </c:numCache>
            </c:numRef>
          </c:val>
          <c:extLst>
            <c:ext xmlns:c16="http://schemas.microsoft.com/office/drawing/2014/chart" uri="{C3380CC4-5D6E-409C-BE32-E72D297353CC}">
              <c16:uniqueId val="{00000001-0A0B-4EFC-8FCE-4EAB722977A3}"/>
            </c:ext>
          </c:extLst>
        </c:ser>
        <c:ser>
          <c:idx val="1"/>
          <c:order val="2"/>
          <c:tx>
            <c:strRef>
              <c:f>[2]データシート!$A$74</c:f>
              <c:strCache>
                <c:ptCount val="1"/>
                <c:pt idx="0">
                  <c:v>その他特定目的基金</c:v>
                </c:pt>
              </c:strCache>
            </c:strRef>
          </c:tx>
          <c:spPr>
            <a:solidFill>
              <a:srgbClr val="2E75B6"/>
            </a:solidFill>
            <a:ln>
              <a:noFill/>
            </a:ln>
          </c:spPr>
          <c:invertIfNegative val="0"/>
          <c:cat>
            <c:strRef>
              <c:f>[2]データシート!$B$71:$D$71</c:f>
              <c:strCache>
                <c:ptCount val="3"/>
                <c:pt idx="0">
                  <c:v>R02</c:v>
                </c:pt>
                <c:pt idx="1">
                  <c:v>R03</c:v>
                </c:pt>
                <c:pt idx="2">
                  <c:v>R04</c:v>
                </c:pt>
              </c:strCache>
            </c:strRef>
          </c:cat>
          <c:val>
            <c:numRef>
              <c:f>[2]データシート!$B$74:$D$74</c:f>
              <c:numCache>
                <c:formatCode>#,##0;"▲ "#,##0</c:formatCode>
                <c:ptCount val="3"/>
                <c:pt idx="0">
                  <c:v>2720</c:v>
                </c:pt>
                <c:pt idx="1">
                  <c:v>2610</c:v>
                </c:pt>
                <c:pt idx="2">
                  <c:v>2633</c:v>
                </c:pt>
              </c:numCache>
            </c:numRef>
          </c:val>
          <c:extLst>
            <c:ext xmlns:c16="http://schemas.microsoft.com/office/drawing/2014/chart" uri="{C3380CC4-5D6E-409C-BE32-E72D297353CC}">
              <c16:uniqueId val="{00000002-0A0B-4EFC-8FCE-4EAB722977A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878205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9963150" y="190500"/>
          <a:ext cx="2276475"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2630150" y="190500"/>
          <a:ext cx="3429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463550" y="7588250"/>
          <a:ext cx="6832600" cy="3873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139950" y="802322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139950" y="841057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139950" y="87979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139950" y="918527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139950" y="95726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139950" y="995997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139950" y="103473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139950" y="1073467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139950" y="1127442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301875" y="1117917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2020550" y="7597775"/>
          <a:ext cx="4048125" cy="3873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2020550" y="7588250"/>
          <a:ext cx="8096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33032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2144375" y="7931150"/>
          <a:ext cx="3781424" cy="3371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一般会計における元利償還金は、大型投資（一般廃棄物処理施設整備事業、学校規模適正化事業等）や地方の財源不足に対応するための臨時財政対策債に係る償還金により、</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年度以降増加しており、実質公債費比率の分子は高止まりしている。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算入公債費等については、普通交付税の算入割合が有利な地方債を中心に財源調達に努めた結果、実質公債費比率は適正水準の範囲内にある。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今後も、将来世代に負担を先送りしない財政運営に努めていく。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463550" y="12376150"/>
          <a:ext cx="683260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2020550" y="12385675"/>
          <a:ext cx="4075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2045043" y="12376150"/>
          <a:ext cx="7388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2125325" y="12595225"/>
          <a:ext cx="3868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満期一括償還地方債を利用していないため、該当なしである。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1928475" y="7572375"/>
          <a:ext cx="4270375" cy="49149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1986919" y="7600868"/>
          <a:ext cx="2271870" cy="669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390775" y="799465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390775" y="834390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390775" y="86836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390775" y="903287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390775" y="939165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390775" y="974090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390775" y="1043940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390775" y="107791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390775" y="111379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390775" y="114871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390775" y="1182687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419350" y="1229042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571750" y="1220470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84830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9956800" y="238125"/>
          <a:ext cx="23241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2706350" y="238125"/>
          <a:ext cx="34925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463550" y="7588250"/>
          <a:ext cx="5473700" cy="34925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577850" y="704850"/>
          <a:ext cx="165100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2042775" y="7956550"/>
          <a:ext cx="4041774" cy="441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公営企業債等繰入見込額は減少傾向にある。加えて、第</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次定員適正化計画に基づく職員採用等において退職者より採用者を抑えていること等により、退職手当負担見込額が減少した。一方で、一般会計における地方債現在高は、前年度から減少したが、大型投資（一般廃棄物処理施設整備事業、学校規模適正化事業等）の推進により高止まりしている。引き続き、充当可能財源等が将来負担額を上回っており、将来負担比率の分子は負数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の地方債残高については、今後も消防庁舎施設の整備といった大型の社会資本整備により数年間は高水準で推移することが見込まれるため、交付税算入割合が高い有利な地方債を活用するなど、将来負担比率の低減に努めなければならない。</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777875" y="123983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777875" y="137414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2327371"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577850" y="11925300"/>
          <a:ext cx="6648450" cy="36830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2652828" y="165045"/>
          <a:ext cx="36594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6505868" y="165046"/>
          <a:ext cx="67850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熊本県山鹿市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197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777875" y="130746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2652828" y="805544"/>
          <a:ext cx="106380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2652828" y="1298120"/>
          <a:ext cx="106370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百万円を取崩した。「減債基金」に剰余金処分を含め約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百万円を積立てた。「その他特定目的基金」に約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百万円を積立てた一方で、約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百万円を取崩した。これらにより、基金全体としては、約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近年の予算編成時における収支不足や近年の災害復旧費に係る経費への対応、財政運営の安定化等のための基金取崩しにより、中長期的には、減少していく見込みである。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2735460"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2652828" y="12449463"/>
          <a:ext cx="10638068" cy="540673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2652828" y="12917055"/>
          <a:ext cx="10637064" cy="4936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環境保全型地域振興基金：環境保全に必要な経費の財源に充当もの。（一般廃棄物処理施設の整備に係る地方債償還金の財源にも活用）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退職手当基金：退職手当の所要一般財源の平準化を図るため、退職手当が平年の平均値を超過する場合の財源に充当もの。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地域福祉基金：地域福祉の向上に要する経費の財源に充当するもの。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ふるさと応援基金：本市を応援しようとする個人又は団体からの寄附金を適正に管理し、これを財源として事業を行うことで寄附者のまち</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づくりに対する意向を具体化することにより、個性豊かで活力あるふるさとづくりに資するもの。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人材育成基金：本市の社会、教育文化、福祉及び産業の分野において活躍する指導者等の育成並びに国際社会に対応する人材の育成に資す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環境保全型地域振興基金：一般廃棄物処理施設の整備に係る地方債償還の財源として取崩したため、約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地域福祉基金：地域副活動支援事業等の財源として活用したため約百万円の減少となった。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年度の寄附金相当額を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年度事業に約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年度の寄附金相当額約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環境保全型地域振興基金については、一般廃棄物処理施設の整備に係る地方債償還の財源として活用する見込みである。退職手当基金については、退職手当に係る所要一般財源が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超える部分について、財源として活用する見込みである。そのほか、人材育成基金、地域福祉基金については、毎年度の継続的な人づくり、地域づくり等に活用するため、減少する見込みである。ふるさと応援基金については、寄附の受入れ年度に寄附金相当額を積立て、翌年度に取崩して財源として活用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2735459" y="12548608"/>
          <a:ext cx="23457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2652828" y="5279570"/>
          <a:ext cx="106380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2652828" y="5753100"/>
          <a:ext cx="106370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主に財産売払収入や公営企業貸付金元利収入などで約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百万円を積立てた一方で、物価高騰対策関連経費や災害復旧事業等の所要一般財源のために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今後の財政需要や大規模災害に対応し、中長期的に安定的な財政運営を行うため、減債基金を含めて、標準財政規模の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％を目安として確保する。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2735459" y="5372548"/>
          <a:ext cx="18831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2652828" y="8876555"/>
          <a:ext cx="10638068" cy="34343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2652828" y="9350085"/>
          <a:ext cx="10637064" cy="2938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基金利子約百万円や後年度の償還財源を確保するために剰余金処分で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百万円を積立てた一方で、取崩しは行わなかったことにより、約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通常の財政規模に対する標準的な公債費を超過する部分を目安として確保しているが、各年度の取崩しにより、中長期的には減少していく見込みである。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2735459"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49,397
48,990
299.69
33,745,796
31,480,583
2,234,199
16,981,218
31,033,919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人口の減少や全国平均を上回る高齢化率（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R5.1.1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％）に加え、中心となる産業に乏しいこと等により、財政基盤が弱く、類似団体平均を下回っている状況である。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元産業の活性化はもちろん、企業誘致を中心に民間活力の活用など雇用拡大に資する施策の推進を図り税収増加につなげるとともに、担税力の強化、納税意識の高揚を促しながら自主財源の確保に努め、脆弱な財政基盤の改善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22860</xdr:rowOff>
    </xdr:from>
    <xdr:to>
      <xdr:col>23</xdr:col>
      <xdr:colOff>133350</xdr:colOff>
      <xdr:row>43</xdr:row>
      <xdr:rowOff>22860</xdr:rowOff>
    </xdr:to>
    <xdr:cxnSp macro="">
      <xdr:nvCxnSpPr>
        <xdr:cNvPr id="67" name="直線コネクタ 66"/>
        <xdr:cNvCxnSpPr/>
      </xdr:nvCxnSpPr>
      <xdr:spPr>
        <a:xfrm>
          <a:off x="4114800" y="73952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170180</xdr:rowOff>
    </xdr:from>
    <xdr:to>
      <xdr:col>19</xdr:col>
      <xdr:colOff>133350</xdr:colOff>
      <xdr:row>43</xdr:row>
      <xdr:rowOff>22860</xdr:rowOff>
    </xdr:to>
    <xdr:cxnSp macro="">
      <xdr:nvCxnSpPr>
        <xdr:cNvPr id="70" name="直線コネクタ 69"/>
        <xdr:cNvCxnSpPr/>
      </xdr:nvCxnSpPr>
      <xdr:spPr>
        <a:xfrm>
          <a:off x="3225800" y="73710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170180</xdr:rowOff>
    </xdr:from>
    <xdr:to>
      <xdr:col>15</xdr:col>
      <xdr:colOff>82550</xdr:colOff>
      <xdr:row>42</xdr:row>
      <xdr:rowOff>170180</xdr:rowOff>
    </xdr:to>
    <xdr:cxnSp macro="">
      <xdr:nvCxnSpPr>
        <xdr:cNvPr id="73" name="直線コネクタ 72"/>
        <xdr:cNvCxnSpPr/>
      </xdr:nvCxnSpPr>
      <xdr:spPr>
        <a:xfrm>
          <a:off x="2336800" y="737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170180</xdr:rowOff>
    </xdr:from>
    <xdr:to>
      <xdr:col>11</xdr:col>
      <xdr:colOff>31750</xdr:colOff>
      <xdr:row>43</xdr:row>
      <xdr:rowOff>22860</xdr:rowOff>
    </xdr:to>
    <xdr:cxnSp macro="">
      <xdr:nvCxnSpPr>
        <xdr:cNvPr id="76" name="直線コネクタ 75"/>
        <xdr:cNvCxnSpPr/>
      </xdr:nvCxnSpPr>
      <xdr:spPr>
        <a:xfrm flipV="1">
          <a:off x="1447800" y="73710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78" name="テキスト ボックス 77"/>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52070</xdr:rowOff>
    </xdr:from>
    <xdr:to>
      <xdr:col>7</xdr:col>
      <xdr:colOff>31750</xdr:colOff>
      <xdr:row>40</xdr:row>
      <xdr:rowOff>153670</xdr:rowOff>
    </xdr:to>
    <xdr:sp macro="" textlink="">
      <xdr:nvSpPr>
        <xdr:cNvPr id="79" name="フローチャート: 判断 78"/>
        <xdr:cNvSpPr/>
      </xdr:nvSpPr>
      <xdr:spPr>
        <a:xfrm>
          <a:off x="1397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163847</xdr:rowOff>
    </xdr:from>
    <xdr:ext cx="762000" cy="259045"/>
    <xdr:sp macro="" textlink="">
      <xdr:nvSpPr>
        <xdr:cNvPr id="80" name="テキスト ボックス 79"/>
        <xdr:cNvSpPr txBox="1"/>
      </xdr:nvSpPr>
      <xdr:spPr>
        <a:xfrm>
          <a:off x="1066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143510</xdr:rowOff>
    </xdr:from>
    <xdr:to>
      <xdr:col>23</xdr:col>
      <xdr:colOff>184150</xdr:colOff>
      <xdr:row>43</xdr:row>
      <xdr:rowOff>73660</xdr:rowOff>
    </xdr:to>
    <xdr:sp macro="" textlink="">
      <xdr:nvSpPr>
        <xdr:cNvPr id="86" name="楕円 85"/>
        <xdr:cNvSpPr/>
      </xdr:nvSpPr>
      <xdr:spPr>
        <a:xfrm>
          <a:off x="4902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115587</xdr:rowOff>
    </xdr:from>
    <xdr:ext cx="762000" cy="259045"/>
    <xdr:sp macro="" textlink="">
      <xdr:nvSpPr>
        <xdr:cNvPr id="87" name="財政力該当値テキスト"/>
        <xdr:cNvSpPr txBox="1"/>
      </xdr:nvSpPr>
      <xdr:spPr>
        <a:xfrm>
          <a:off x="5041900" y="73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143510</xdr:rowOff>
    </xdr:from>
    <xdr:to>
      <xdr:col>19</xdr:col>
      <xdr:colOff>184150</xdr:colOff>
      <xdr:row>43</xdr:row>
      <xdr:rowOff>73660</xdr:rowOff>
    </xdr:to>
    <xdr:sp macro="" textlink="">
      <xdr:nvSpPr>
        <xdr:cNvPr id="88" name="楕円 87"/>
        <xdr:cNvSpPr/>
      </xdr:nvSpPr>
      <xdr:spPr>
        <a:xfrm>
          <a:off x="4064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58437</xdr:rowOff>
    </xdr:from>
    <xdr:ext cx="736600" cy="259045"/>
    <xdr:sp macro="" textlink="">
      <xdr:nvSpPr>
        <xdr:cNvPr id="89" name="テキスト ボックス 88"/>
        <xdr:cNvSpPr txBox="1"/>
      </xdr:nvSpPr>
      <xdr:spPr>
        <a:xfrm>
          <a:off x="3733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119380</xdr:rowOff>
    </xdr:from>
    <xdr:to>
      <xdr:col>15</xdr:col>
      <xdr:colOff>133350</xdr:colOff>
      <xdr:row>43</xdr:row>
      <xdr:rowOff>49530</xdr:rowOff>
    </xdr:to>
    <xdr:sp macro="" textlink="">
      <xdr:nvSpPr>
        <xdr:cNvPr id="90" name="楕円 89"/>
        <xdr:cNvSpPr/>
      </xdr:nvSpPr>
      <xdr:spPr>
        <a:xfrm>
          <a:off x="3175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34307</xdr:rowOff>
    </xdr:from>
    <xdr:ext cx="762000" cy="259045"/>
    <xdr:sp macro="" textlink="">
      <xdr:nvSpPr>
        <xdr:cNvPr id="91" name="テキスト ボックス 90"/>
        <xdr:cNvSpPr txBox="1"/>
      </xdr:nvSpPr>
      <xdr:spPr>
        <a:xfrm>
          <a:off x="2844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119380</xdr:rowOff>
    </xdr:from>
    <xdr:to>
      <xdr:col>11</xdr:col>
      <xdr:colOff>82550</xdr:colOff>
      <xdr:row>43</xdr:row>
      <xdr:rowOff>49530</xdr:rowOff>
    </xdr:to>
    <xdr:sp macro="" textlink="">
      <xdr:nvSpPr>
        <xdr:cNvPr id="92" name="楕円 91"/>
        <xdr:cNvSpPr/>
      </xdr:nvSpPr>
      <xdr:spPr>
        <a:xfrm>
          <a:off x="2286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34307</xdr:rowOff>
    </xdr:from>
    <xdr:ext cx="762000" cy="259045"/>
    <xdr:sp macro="" textlink="">
      <xdr:nvSpPr>
        <xdr:cNvPr id="93" name="テキスト ボックス 92"/>
        <xdr:cNvSpPr txBox="1"/>
      </xdr:nvSpPr>
      <xdr:spPr>
        <a:xfrm>
          <a:off x="1955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143510</xdr:rowOff>
    </xdr:from>
    <xdr:to>
      <xdr:col>7</xdr:col>
      <xdr:colOff>31750</xdr:colOff>
      <xdr:row>43</xdr:row>
      <xdr:rowOff>73660</xdr:rowOff>
    </xdr:to>
    <xdr:sp macro="" textlink="">
      <xdr:nvSpPr>
        <xdr:cNvPr id="94" name="楕円 93"/>
        <xdr:cNvSpPr/>
      </xdr:nvSpPr>
      <xdr:spPr>
        <a:xfrm>
          <a:off x="1397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58437</xdr:rowOff>
    </xdr:from>
    <xdr:ext cx="762000" cy="259045"/>
    <xdr:sp macro="" textlink="">
      <xdr:nvSpPr>
        <xdr:cNvPr id="95" name="テキスト ボックス 94"/>
        <xdr:cNvSpPr txBox="1"/>
      </xdr:nvSpPr>
      <xdr:spPr>
        <a:xfrm>
          <a:off x="1066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地方税や地方消費税交付金等が増加したものの、普通交付税等が減少したことにより経常一般財源等が減少したため、前年度より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ポイント上昇（悪化）した。また、人件費や物件費、公債費等の増加の影響もあって、類似団体平均よりも財政の硬直化が進んでいる。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定年延長制度の開始による人件費の増加や施設の老朽化対策による維持補修費の増加が見込まれるため、自主財源の確保のほか、事務事業の見直し等により聖域なく歳出の削減を図り、経常収支比率の改善を目指す。</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163285</xdr:rowOff>
    </xdr:from>
    <xdr:to>
      <xdr:col>23</xdr:col>
      <xdr:colOff>133350</xdr:colOff>
      <xdr:row>61</xdr:row>
      <xdr:rowOff>136616</xdr:rowOff>
    </xdr:to>
    <xdr:cxnSp macro="">
      <xdr:nvCxnSpPr>
        <xdr:cNvPr id="132" name="直線コネクタ 131"/>
        <xdr:cNvCxnSpPr/>
      </xdr:nvCxnSpPr>
      <xdr:spPr>
        <a:xfrm>
          <a:off x="4114800" y="10450285"/>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163285</xdr:rowOff>
    </xdr:from>
    <xdr:to>
      <xdr:col>19</xdr:col>
      <xdr:colOff>133350</xdr:colOff>
      <xdr:row>61</xdr:row>
      <xdr:rowOff>119380</xdr:rowOff>
    </xdr:to>
    <xdr:cxnSp macro="">
      <xdr:nvCxnSpPr>
        <xdr:cNvPr id="135" name="直線コネクタ 134"/>
        <xdr:cNvCxnSpPr/>
      </xdr:nvCxnSpPr>
      <xdr:spPr>
        <a:xfrm flipV="1">
          <a:off x="3225800" y="10450285"/>
          <a:ext cx="889000" cy="1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119380</xdr:rowOff>
    </xdr:from>
    <xdr:to>
      <xdr:col>15</xdr:col>
      <xdr:colOff>82550</xdr:colOff>
      <xdr:row>61</xdr:row>
      <xdr:rowOff>157299</xdr:rowOff>
    </xdr:to>
    <xdr:cxnSp macro="">
      <xdr:nvCxnSpPr>
        <xdr:cNvPr id="138" name="直線コネクタ 137"/>
        <xdr:cNvCxnSpPr/>
      </xdr:nvCxnSpPr>
      <xdr:spPr>
        <a:xfrm flipV="1">
          <a:off x="2336800" y="10577830"/>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67673</xdr:rowOff>
    </xdr:from>
    <xdr:to>
      <xdr:col>11</xdr:col>
      <xdr:colOff>31750</xdr:colOff>
      <xdr:row>61</xdr:row>
      <xdr:rowOff>157299</xdr:rowOff>
    </xdr:to>
    <xdr:cxnSp macro="">
      <xdr:nvCxnSpPr>
        <xdr:cNvPr id="141" name="直線コネクタ 140"/>
        <xdr:cNvCxnSpPr/>
      </xdr:nvCxnSpPr>
      <xdr:spPr>
        <a:xfrm>
          <a:off x="1447800" y="10526123"/>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36649</xdr:rowOff>
    </xdr:from>
    <xdr:to>
      <xdr:col>11</xdr:col>
      <xdr:colOff>82550</xdr:colOff>
      <xdr:row>60</xdr:row>
      <xdr:rowOff>138249</xdr:rowOff>
    </xdr:to>
    <xdr:sp macro="" textlink="">
      <xdr:nvSpPr>
        <xdr:cNvPr id="142" name="フローチャート: 判断 141"/>
        <xdr:cNvSpPr/>
      </xdr:nvSpPr>
      <xdr:spPr>
        <a:xfrm>
          <a:off x="2286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148426</xdr:rowOff>
    </xdr:from>
    <xdr:ext cx="762000" cy="259045"/>
    <xdr:sp macro="" textlink="">
      <xdr:nvSpPr>
        <xdr:cNvPr id="143" name="テキスト ボックス 142"/>
        <xdr:cNvSpPr txBox="1"/>
      </xdr:nvSpPr>
      <xdr:spPr>
        <a:xfrm>
          <a:off x="1955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15966</xdr:rowOff>
    </xdr:from>
    <xdr:to>
      <xdr:col>7</xdr:col>
      <xdr:colOff>31750</xdr:colOff>
      <xdr:row>60</xdr:row>
      <xdr:rowOff>117566</xdr:rowOff>
    </xdr:to>
    <xdr:sp macro="" textlink="">
      <xdr:nvSpPr>
        <xdr:cNvPr id="144" name="フローチャート: 判断 143"/>
        <xdr:cNvSpPr/>
      </xdr:nvSpPr>
      <xdr:spPr>
        <a:xfrm>
          <a:off x="1397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127743</xdr:rowOff>
    </xdr:from>
    <xdr:ext cx="762000" cy="259045"/>
    <xdr:sp macro="" textlink="">
      <xdr:nvSpPr>
        <xdr:cNvPr id="145" name="テキスト ボックス 144"/>
        <xdr:cNvSpPr txBox="1"/>
      </xdr:nvSpPr>
      <xdr:spPr>
        <a:xfrm>
          <a:off x="1066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85816</xdr:rowOff>
    </xdr:from>
    <xdr:to>
      <xdr:col>23</xdr:col>
      <xdr:colOff>184150</xdr:colOff>
      <xdr:row>62</xdr:row>
      <xdr:rowOff>15966</xdr:rowOff>
    </xdr:to>
    <xdr:sp macro="" textlink="">
      <xdr:nvSpPr>
        <xdr:cNvPr id="151" name="楕円 150"/>
        <xdr:cNvSpPr/>
      </xdr:nvSpPr>
      <xdr:spPr>
        <a:xfrm>
          <a:off x="49022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57893</xdr:rowOff>
    </xdr:from>
    <xdr:ext cx="762000" cy="259045"/>
    <xdr:sp macro="" textlink="">
      <xdr:nvSpPr>
        <xdr:cNvPr id="152" name="財政構造の弾力性該当値テキスト"/>
        <xdr:cNvSpPr txBox="1"/>
      </xdr:nvSpPr>
      <xdr:spPr>
        <a:xfrm>
          <a:off x="5041900" y="10516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112485</xdr:rowOff>
    </xdr:from>
    <xdr:to>
      <xdr:col>19</xdr:col>
      <xdr:colOff>184150</xdr:colOff>
      <xdr:row>61</xdr:row>
      <xdr:rowOff>42635</xdr:rowOff>
    </xdr:to>
    <xdr:sp macro="" textlink="">
      <xdr:nvSpPr>
        <xdr:cNvPr id="153" name="楕円 152"/>
        <xdr:cNvSpPr/>
      </xdr:nvSpPr>
      <xdr:spPr>
        <a:xfrm>
          <a:off x="4064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27412</xdr:rowOff>
    </xdr:from>
    <xdr:ext cx="736600" cy="259045"/>
    <xdr:sp macro="" textlink="">
      <xdr:nvSpPr>
        <xdr:cNvPr id="154" name="テキスト ボックス 153"/>
        <xdr:cNvSpPr txBox="1"/>
      </xdr:nvSpPr>
      <xdr:spPr>
        <a:xfrm>
          <a:off x="3733800" y="1048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68580</xdr:rowOff>
    </xdr:from>
    <xdr:to>
      <xdr:col>15</xdr:col>
      <xdr:colOff>133350</xdr:colOff>
      <xdr:row>61</xdr:row>
      <xdr:rowOff>170180</xdr:rowOff>
    </xdr:to>
    <xdr:sp macro="" textlink="">
      <xdr:nvSpPr>
        <xdr:cNvPr id="155" name="楕円 154"/>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154957</xdr:rowOff>
    </xdr:from>
    <xdr:ext cx="762000" cy="259045"/>
    <xdr:sp macro="" textlink="">
      <xdr:nvSpPr>
        <xdr:cNvPr id="156" name="テキスト ボックス 155"/>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106499</xdr:rowOff>
    </xdr:from>
    <xdr:to>
      <xdr:col>11</xdr:col>
      <xdr:colOff>82550</xdr:colOff>
      <xdr:row>62</xdr:row>
      <xdr:rowOff>36649</xdr:rowOff>
    </xdr:to>
    <xdr:sp macro="" textlink="">
      <xdr:nvSpPr>
        <xdr:cNvPr id="157" name="楕円 156"/>
        <xdr:cNvSpPr/>
      </xdr:nvSpPr>
      <xdr:spPr>
        <a:xfrm>
          <a:off x="2286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21426</xdr:rowOff>
    </xdr:from>
    <xdr:ext cx="762000" cy="259045"/>
    <xdr:sp macro="" textlink="">
      <xdr:nvSpPr>
        <xdr:cNvPr id="158" name="テキスト ボックス 157"/>
        <xdr:cNvSpPr txBox="1"/>
      </xdr:nvSpPr>
      <xdr:spPr>
        <a:xfrm>
          <a:off x="1955800" y="1065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16873</xdr:rowOff>
    </xdr:from>
    <xdr:to>
      <xdr:col>7</xdr:col>
      <xdr:colOff>31750</xdr:colOff>
      <xdr:row>61</xdr:row>
      <xdr:rowOff>118473</xdr:rowOff>
    </xdr:to>
    <xdr:sp macro="" textlink="">
      <xdr:nvSpPr>
        <xdr:cNvPr id="159" name="楕円 158"/>
        <xdr:cNvSpPr/>
      </xdr:nvSpPr>
      <xdr:spPr>
        <a:xfrm>
          <a:off x="1397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103250</xdr:rowOff>
    </xdr:from>
    <xdr:ext cx="762000" cy="259045"/>
    <xdr:sp macro="" textlink="">
      <xdr:nvSpPr>
        <xdr:cNvPr id="160" name="テキスト ボックス 159"/>
        <xdr:cNvSpPr txBox="1"/>
      </xdr:nvSpPr>
      <xdr:spPr>
        <a:xfrm>
          <a:off x="1066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[193,592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退職者数及び職員数の減少があるものの、会計年度任用職員の増加や消防団員報酬の増額により、人件費は増加した。また、市営住宅の管理業務委託や入退庁システムの整備等により、維持補修費は減少した一方で、物件費は増加した。　人件費については、第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定員適正化計画の着実な実行により、引き続き民間活力の導入等を進め、更なる抑制に努める。物件費や維持補修費についても、公共施設等総合管理計画に基づき、既存施設の最適配置、長寿命化を図りながらコストの縮減と平準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160314</xdr:rowOff>
    </xdr:from>
    <xdr:to>
      <xdr:col>23</xdr:col>
      <xdr:colOff>133350</xdr:colOff>
      <xdr:row>82</xdr:row>
      <xdr:rowOff>17983</xdr:rowOff>
    </xdr:to>
    <xdr:cxnSp macro="">
      <xdr:nvCxnSpPr>
        <xdr:cNvPr id="196" name="直線コネクタ 195"/>
        <xdr:cNvCxnSpPr/>
      </xdr:nvCxnSpPr>
      <xdr:spPr>
        <a:xfrm>
          <a:off x="4114800" y="14047764"/>
          <a:ext cx="838200" cy="2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147016</xdr:rowOff>
    </xdr:from>
    <xdr:to>
      <xdr:col>19</xdr:col>
      <xdr:colOff>133350</xdr:colOff>
      <xdr:row>81</xdr:row>
      <xdr:rowOff>160314</xdr:rowOff>
    </xdr:to>
    <xdr:cxnSp macro="">
      <xdr:nvCxnSpPr>
        <xdr:cNvPr id="199" name="直線コネクタ 198"/>
        <xdr:cNvCxnSpPr/>
      </xdr:nvCxnSpPr>
      <xdr:spPr>
        <a:xfrm>
          <a:off x="3225800" y="14034466"/>
          <a:ext cx="889000" cy="1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136032</xdr:rowOff>
    </xdr:from>
    <xdr:to>
      <xdr:col>15</xdr:col>
      <xdr:colOff>82550</xdr:colOff>
      <xdr:row>81</xdr:row>
      <xdr:rowOff>147016</xdr:rowOff>
    </xdr:to>
    <xdr:cxnSp macro="">
      <xdr:nvCxnSpPr>
        <xdr:cNvPr id="202" name="直線コネクタ 201"/>
        <xdr:cNvCxnSpPr/>
      </xdr:nvCxnSpPr>
      <xdr:spPr>
        <a:xfrm>
          <a:off x="2336800" y="14023482"/>
          <a:ext cx="889000" cy="1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104587</xdr:rowOff>
    </xdr:from>
    <xdr:to>
      <xdr:col>11</xdr:col>
      <xdr:colOff>31750</xdr:colOff>
      <xdr:row>81</xdr:row>
      <xdr:rowOff>136032</xdr:rowOff>
    </xdr:to>
    <xdr:cxnSp macro="">
      <xdr:nvCxnSpPr>
        <xdr:cNvPr id="205" name="直線コネクタ 204"/>
        <xdr:cNvCxnSpPr/>
      </xdr:nvCxnSpPr>
      <xdr:spPr>
        <a:xfrm>
          <a:off x="1447800" y="13992037"/>
          <a:ext cx="889000" cy="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51181</xdr:rowOff>
    </xdr:from>
    <xdr:to>
      <xdr:col>11</xdr:col>
      <xdr:colOff>82550</xdr:colOff>
      <xdr:row>81</xdr:row>
      <xdr:rowOff>152781</xdr:rowOff>
    </xdr:to>
    <xdr:sp macro="" textlink="">
      <xdr:nvSpPr>
        <xdr:cNvPr id="206" name="フローチャート: 判断 205"/>
        <xdr:cNvSpPr/>
      </xdr:nvSpPr>
      <xdr:spPr>
        <a:xfrm>
          <a:off x="2286000" y="1393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162958</xdr:rowOff>
    </xdr:from>
    <xdr:ext cx="762000" cy="259045"/>
    <xdr:sp macro="" textlink="">
      <xdr:nvSpPr>
        <xdr:cNvPr id="207" name="テキスト ボックス 206"/>
        <xdr:cNvSpPr txBox="1"/>
      </xdr:nvSpPr>
      <xdr:spPr>
        <a:xfrm>
          <a:off x="1955800" y="1370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43866</xdr:rowOff>
    </xdr:from>
    <xdr:to>
      <xdr:col>7</xdr:col>
      <xdr:colOff>31750</xdr:colOff>
      <xdr:row>81</xdr:row>
      <xdr:rowOff>145466</xdr:rowOff>
    </xdr:to>
    <xdr:sp macro="" textlink="">
      <xdr:nvSpPr>
        <xdr:cNvPr id="208" name="フローチャート: 判断 207"/>
        <xdr:cNvSpPr/>
      </xdr:nvSpPr>
      <xdr:spPr>
        <a:xfrm>
          <a:off x="1397000" y="1393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155643</xdr:rowOff>
    </xdr:from>
    <xdr:ext cx="762000" cy="259045"/>
    <xdr:sp macro="" textlink="">
      <xdr:nvSpPr>
        <xdr:cNvPr id="209" name="テキスト ボックス 208"/>
        <xdr:cNvSpPr txBox="1"/>
      </xdr:nvSpPr>
      <xdr:spPr>
        <a:xfrm>
          <a:off x="1066800" y="1370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138633</xdr:rowOff>
    </xdr:from>
    <xdr:to>
      <xdr:col>23</xdr:col>
      <xdr:colOff>184150</xdr:colOff>
      <xdr:row>82</xdr:row>
      <xdr:rowOff>68783</xdr:rowOff>
    </xdr:to>
    <xdr:sp macro="" textlink="">
      <xdr:nvSpPr>
        <xdr:cNvPr id="215" name="楕円 214"/>
        <xdr:cNvSpPr/>
      </xdr:nvSpPr>
      <xdr:spPr>
        <a:xfrm>
          <a:off x="4902200" y="1402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155160</xdr:rowOff>
    </xdr:from>
    <xdr:ext cx="762000" cy="259045"/>
    <xdr:sp macro="" textlink="">
      <xdr:nvSpPr>
        <xdr:cNvPr id="216" name="人件費・物件費等の状況該当値テキスト"/>
        <xdr:cNvSpPr txBox="1"/>
      </xdr:nvSpPr>
      <xdr:spPr>
        <a:xfrm>
          <a:off x="5041900" y="1387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109514</xdr:rowOff>
    </xdr:from>
    <xdr:to>
      <xdr:col>19</xdr:col>
      <xdr:colOff>184150</xdr:colOff>
      <xdr:row>82</xdr:row>
      <xdr:rowOff>39664</xdr:rowOff>
    </xdr:to>
    <xdr:sp macro="" textlink="">
      <xdr:nvSpPr>
        <xdr:cNvPr id="217" name="楕円 216"/>
        <xdr:cNvSpPr/>
      </xdr:nvSpPr>
      <xdr:spPr>
        <a:xfrm>
          <a:off x="4064000" y="1399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49841</xdr:rowOff>
    </xdr:from>
    <xdr:ext cx="736600" cy="259045"/>
    <xdr:sp macro="" textlink="">
      <xdr:nvSpPr>
        <xdr:cNvPr id="218" name="テキスト ボックス 217"/>
        <xdr:cNvSpPr txBox="1"/>
      </xdr:nvSpPr>
      <xdr:spPr>
        <a:xfrm>
          <a:off x="3733800" y="1376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96216</xdr:rowOff>
    </xdr:from>
    <xdr:to>
      <xdr:col>15</xdr:col>
      <xdr:colOff>133350</xdr:colOff>
      <xdr:row>82</xdr:row>
      <xdr:rowOff>26366</xdr:rowOff>
    </xdr:to>
    <xdr:sp macro="" textlink="">
      <xdr:nvSpPr>
        <xdr:cNvPr id="219" name="楕円 218"/>
        <xdr:cNvSpPr/>
      </xdr:nvSpPr>
      <xdr:spPr>
        <a:xfrm>
          <a:off x="3175000" y="1398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36543</xdr:rowOff>
    </xdr:from>
    <xdr:ext cx="762000" cy="259045"/>
    <xdr:sp macro="" textlink="">
      <xdr:nvSpPr>
        <xdr:cNvPr id="220" name="テキスト ボックス 219"/>
        <xdr:cNvSpPr txBox="1"/>
      </xdr:nvSpPr>
      <xdr:spPr>
        <a:xfrm>
          <a:off x="2844800" y="13752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85232</xdr:rowOff>
    </xdr:from>
    <xdr:to>
      <xdr:col>11</xdr:col>
      <xdr:colOff>82550</xdr:colOff>
      <xdr:row>82</xdr:row>
      <xdr:rowOff>15382</xdr:rowOff>
    </xdr:to>
    <xdr:sp macro="" textlink="">
      <xdr:nvSpPr>
        <xdr:cNvPr id="221" name="楕円 220"/>
        <xdr:cNvSpPr/>
      </xdr:nvSpPr>
      <xdr:spPr>
        <a:xfrm>
          <a:off x="2286000" y="1397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159</xdr:rowOff>
    </xdr:from>
    <xdr:ext cx="762000" cy="259045"/>
    <xdr:sp macro="" textlink="">
      <xdr:nvSpPr>
        <xdr:cNvPr id="222" name="テキスト ボックス 221"/>
        <xdr:cNvSpPr txBox="1"/>
      </xdr:nvSpPr>
      <xdr:spPr>
        <a:xfrm>
          <a:off x="1955800" y="14059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53787</xdr:rowOff>
    </xdr:from>
    <xdr:to>
      <xdr:col>7</xdr:col>
      <xdr:colOff>31750</xdr:colOff>
      <xdr:row>81</xdr:row>
      <xdr:rowOff>155387</xdr:rowOff>
    </xdr:to>
    <xdr:sp macro="" textlink="">
      <xdr:nvSpPr>
        <xdr:cNvPr id="223" name="楕円 222"/>
        <xdr:cNvSpPr/>
      </xdr:nvSpPr>
      <xdr:spPr>
        <a:xfrm>
          <a:off x="1397000" y="1394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140164</xdr:rowOff>
    </xdr:from>
    <xdr:ext cx="762000" cy="259045"/>
    <xdr:sp macro="" textlink="">
      <xdr:nvSpPr>
        <xdr:cNvPr id="224" name="テキスト ボックス 223"/>
        <xdr:cNvSpPr txBox="1"/>
      </xdr:nvSpPr>
      <xdr:spPr>
        <a:xfrm>
          <a:off x="1066800" y="1402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給与制度の総合的見直しに伴う現給保証を継続しているが、退職者不補充等による職員の年齢構成変動により、指数値に大幅な推移変動はない。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国や県内自治体の支給水準及び本市の財政状況を踏まえ、給与の適正化に努めていく。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47978</xdr:rowOff>
    </xdr:from>
    <xdr:to>
      <xdr:col>81</xdr:col>
      <xdr:colOff>44450</xdr:colOff>
      <xdr:row>86</xdr:row>
      <xdr:rowOff>101600</xdr:rowOff>
    </xdr:to>
    <xdr:cxnSp macro="">
      <xdr:nvCxnSpPr>
        <xdr:cNvPr id="258" name="直線コネクタ 257"/>
        <xdr:cNvCxnSpPr/>
      </xdr:nvCxnSpPr>
      <xdr:spPr>
        <a:xfrm flipV="1">
          <a:off x="16179800" y="14792678"/>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101600</xdr:rowOff>
    </xdr:to>
    <xdr:cxnSp macro="">
      <xdr:nvCxnSpPr>
        <xdr:cNvPr id="261" name="直線コネクタ 260"/>
        <xdr:cNvCxnSpPr/>
      </xdr:nvCxnSpPr>
      <xdr:spPr>
        <a:xfrm>
          <a:off x="15290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88195</xdr:rowOff>
    </xdr:from>
    <xdr:to>
      <xdr:col>72</xdr:col>
      <xdr:colOff>203200</xdr:colOff>
      <xdr:row>86</xdr:row>
      <xdr:rowOff>101600</xdr:rowOff>
    </xdr:to>
    <xdr:cxnSp macro="">
      <xdr:nvCxnSpPr>
        <xdr:cNvPr id="264" name="直線コネクタ 263"/>
        <xdr:cNvCxnSpPr/>
      </xdr:nvCxnSpPr>
      <xdr:spPr>
        <a:xfrm>
          <a:off x="14401800" y="1483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5" name="フローチャート: 判断 264"/>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6" name="テキスト ボックス 265"/>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88195</xdr:rowOff>
    </xdr:from>
    <xdr:to>
      <xdr:col>68</xdr:col>
      <xdr:colOff>152400</xdr:colOff>
      <xdr:row>86</xdr:row>
      <xdr:rowOff>88195</xdr:rowOff>
    </xdr:to>
    <xdr:cxnSp macro="">
      <xdr:nvCxnSpPr>
        <xdr:cNvPr id="267" name="直線コネクタ 266"/>
        <xdr:cNvCxnSpPr/>
      </xdr:nvCxnSpPr>
      <xdr:spPr>
        <a:xfrm>
          <a:off x="13512800" y="1483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64205</xdr:rowOff>
    </xdr:from>
    <xdr:to>
      <xdr:col>68</xdr:col>
      <xdr:colOff>203200</xdr:colOff>
      <xdr:row>86</xdr:row>
      <xdr:rowOff>165805</xdr:rowOff>
    </xdr:to>
    <xdr:sp macro="" textlink="">
      <xdr:nvSpPr>
        <xdr:cNvPr id="268" name="フローチャート: 判断 267"/>
        <xdr:cNvSpPr/>
      </xdr:nvSpPr>
      <xdr:spPr>
        <a:xfrm>
          <a:off x="14351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150582</xdr:rowOff>
    </xdr:from>
    <xdr:ext cx="762000" cy="259045"/>
    <xdr:sp macro="" textlink="">
      <xdr:nvSpPr>
        <xdr:cNvPr id="269" name="テキスト ボックス 268"/>
        <xdr:cNvSpPr txBox="1"/>
      </xdr:nvSpPr>
      <xdr:spPr>
        <a:xfrm>
          <a:off x="14020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70" name="フローチャート: 判断 269"/>
        <xdr:cNvSpPr/>
      </xdr:nvSpPr>
      <xdr:spPr>
        <a:xfrm>
          <a:off x="13462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71" name="テキスト ボックス 270"/>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77" name="楕円 276"/>
        <xdr:cNvSpPr/>
      </xdr:nvSpPr>
      <xdr:spPr>
        <a:xfrm>
          <a:off x="169672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140705</xdr:rowOff>
    </xdr:from>
    <xdr:ext cx="762000" cy="259045"/>
    <xdr:sp macro="" textlink="">
      <xdr:nvSpPr>
        <xdr:cNvPr id="278" name="給与水準   （国との比較）該当値テキスト"/>
        <xdr:cNvSpPr txBox="1"/>
      </xdr:nvSpPr>
      <xdr:spPr>
        <a:xfrm>
          <a:off x="17106900" y="1471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9" name="楕円 278"/>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0" name="テキスト ボックス 279"/>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1" name="楕円 280"/>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82" name="テキスト ボックス 281"/>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37395</xdr:rowOff>
    </xdr:from>
    <xdr:to>
      <xdr:col>68</xdr:col>
      <xdr:colOff>203200</xdr:colOff>
      <xdr:row>86</xdr:row>
      <xdr:rowOff>138995</xdr:rowOff>
    </xdr:to>
    <xdr:sp macro="" textlink="">
      <xdr:nvSpPr>
        <xdr:cNvPr id="283" name="楕円 282"/>
        <xdr:cNvSpPr/>
      </xdr:nvSpPr>
      <xdr:spPr>
        <a:xfrm>
          <a:off x="14351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149172</xdr:rowOff>
    </xdr:from>
    <xdr:ext cx="762000" cy="259045"/>
    <xdr:sp macro="" textlink="">
      <xdr:nvSpPr>
        <xdr:cNvPr id="284" name="テキスト ボックス 283"/>
        <xdr:cNvSpPr txBox="1"/>
      </xdr:nvSpPr>
      <xdr:spPr>
        <a:xfrm>
          <a:off x="14020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85" name="楕円 284"/>
        <xdr:cNvSpPr/>
      </xdr:nvSpPr>
      <xdr:spPr>
        <a:xfrm>
          <a:off x="13462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86" name="テキスト ボックス 285"/>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人口が減少する中、第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次定員適正化計画に基づいた定員管理を行った結果、職員数は類似団体の平均を下回っている。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一方で、退職者不補充により職員数を抑制したため年齢構成の偏在が顕著となっている。今後、定年延長制度の開始による高齢層の増加が見込まれる中、定員管理を維持しつつ年齢構成の平準化を図る。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また、事務事業の抜本的見直しや民間活力の導入等により組織のスリム化に向けた見直しを行い、行政需要に対し臨機応変に対応できる効率的な組織づくりを図る。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35741</xdr:rowOff>
    </xdr:from>
    <xdr:to>
      <xdr:col>81</xdr:col>
      <xdr:colOff>44450</xdr:colOff>
      <xdr:row>60</xdr:row>
      <xdr:rowOff>35741</xdr:rowOff>
    </xdr:to>
    <xdr:cxnSp macro="">
      <xdr:nvCxnSpPr>
        <xdr:cNvPr id="323" name="直線コネクタ 322"/>
        <xdr:cNvCxnSpPr/>
      </xdr:nvCxnSpPr>
      <xdr:spPr>
        <a:xfrm>
          <a:off x="16179800" y="103227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19655</xdr:rowOff>
    </xdr:from>
    <xdr:to>
      <xdr:col>77</xdr:col>
      <xdr:colOff>44450</xdr:colOff>
      <xdr:row>60</xdr:row>
      <xdr:rowOff>35741</xdr:rowOff>
    </xdr:to>
    <xdr:cxnSp macro="">
      <xdr:nvCxnSpPr>
        <xdr:cNvPr id="326" name="直線コネクタ 325"/>
        <xdr:cNvCxnSpPr/>
      </xdr:nvCxnSpPr>
      <xdr:spPr>
        <a:xfrm>
          <a:off x="15290800" y="1030665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19655</xdr:rowOff>
    </xdr:from>
    <xdr:to>
      <xdr:col>72</xdr:col>
      <xdr:colOff>203200</xdr:colOff>
      <xdr:row>60</xdr:row>
      <xdr:rowOff>27698</xdr:rowOff>
    </xdr:to>
    <xdr:cxnSp macro="">
      <xdr:nvCxnSpPr>
        <xdr:cNvPr id="329" name="直線コネクタ 328"/>
        <xdr:cNvCxnSpPr/>
      </xdr:nvCxnSpPr>
      <xdr:spPr>
        <a:xfrm flipV="1">
          <a:off x="14401800" y="1030665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27698</xdr:rowOff>
    </xdr:from>
    <xdr:to>
      <xdr:col>68</xdr:col>
      <xdr:colOff>152400</xdr:colOff>
      <xdr:row>60</xdr:row>
      <xdr:rowOff>34592</xdr:rowOff>
    </xdr:to>
    <xdr:cxnSp macro="">
      <xdr:nvCxnSpPr>
        <xdr:cNvPr id="332" name="直線コネクタ 331"/>
        <xdr:cNvCxnSpPr/>
      </xdr:nvCxnSpPr>
      <xdr:spPr>
        <a:xfrm flipV="1">
          <a:off x="13512800" y="10314698"/>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24251</xdr:rowOff>
    </xdr:from>
    <xdr:to>
      <xdr:col>68</xdr:col>
      <xdr:colOff>203200</xdr:colOff>
      <xdr:row>59</xdr:row>
      <xdr:rowOff>125851</xdr:rowOff>
    </xdr:to>
    <xdr:sp macro="" textlink="">
      <xdr:nvSpPr>
        <xdr:cNvPr id="333" name="フローチャート: 判断 332"/>
        <xdr:cNvSpPr/>
      </xdr:nvSpPr>
      <xdr:spPr>
        <a:xfrm>
          <a:off x="14351000" y="101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136028</xdr:rowOff>
    </xdr:from>
    <xdr:ext cx="762000" cy="259045"/>
    <xdr:sp macro="" textlink="">
      <xdr:nvSpPr>
        <xdr:cNvPr id="334" name="テキスト ボックス 333"/>
        <xdr:cNvSpPr txBox="1"/>
      </xdr:nvSpPr>
      <xdr:spPr>
        <a:xfrm>
          <a:off x="14020800" y="990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19655</xdr:rowOff>
    </xdr:from>
    <xdr:to>
      <xdr:col>64</xdr:col>
      <xdr:colOff>152400</xdr:colOff>
      <xdr:row>59</xdr:row>
      <xdr:rowOff>121255</xdr:rowOff>
    </xdr:to>
    <xdr:sp macro="" textlink="">
      <xdr:nvSpPr>
        <xdr:cNvPr id="335" name="フローチャート: 判断 334"/>
        <xdr:cNvSpPr/>
      </xdr:nvSpPr>
      <xdr:spPr>
        <a:xfrm>
          <a:off x="13462000" y="101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131432</xdr:rowOff>
    </xdr:from>
    <xdr:ext cx="762000" cy="259045"/>
    <xdr:sp macro="" textlink="">
      <xdr:nvSpPr>
        <xdr:cNvPr id="336" name="テキスト ボックス 335"/>
        <xdr:cNvSpPr txBox="1"/>
      </xdr:nvSpPr>
      <xdr:spPr>
        <a:xfrm>
          <a:off x="13131800" y="990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156391</xdr:rowOff>
    </xdr:from>
    <xdr:to>
      <xdr:col>81</xdr:col>
      <xdr:colOff>95250</xdr:colOff>
      <xdr:row>60</xdr:row>
      <xdr:rowOff>86541</xdr:rowOff>
    </xdr:to>
    <xdr:sp macro="" textlink="">
      <xdr:nvSpPr>
        <xdr:cNvPr id="342" name="楕円 341"/>
        <xdr:cNvSpPr/>
      </xdr:nvSpPr>
      <xdr:spPr>
        <a:xfrm>
          <a:off x="169672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1468</xdr:rowOff>
    </xdr:from>
    <xdr:ext cx="762000" cy="259045"/>
    <xdr:sp macro="" textlink="">
      <xdr:nvSpPr>
        <xdr:cNvPr id="343" name="定員管理の状況該当値テキスト"/>
        <xdr:cNvSpPr txBox="1"/>
      </xdr:nvSpPr>
      <xdr:spPr>
        <a:xfrm>
          <a:off x="17106900" y="1011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156391</xdr:rowOff>
    </xdr:from>
    <xdr:to>
      <xdr:col>77</xdr:col>
      <xdr:colOff>95250</xdr:colOff>
      <xdr:row>60</xdr:row>
      <xdr:rowOff>86541</xdr:rowOff>
    </xdr:to>
    <xdr:sp macro="" textlink="">
      <xdr:nvSpPr>
        <xdr:cNvPr id="344" name="楕円 343"/>
        <xdr:cNvSpPr/>
      </xdr:nvSpPr>
      <xdr:spPr>
        <a:xfrm>
          <a:off x="16129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96718</xdr:rowOff>
    </xdr:from>
    <xdr:ext cx="736600" cy="259045"/>
    <xdr:sp macro="" textlink="">
      <xdr:nvSpPr>
        <xdr:cNvPr id="345" name="テキスト ボックス 344"/>
        <xdr:cNvSpPr txBox="1"/>
      </xdr:nvSpPr>
      <xdr:spPr>
        <a:xfrm>
          <a:off x="15798800" y="10040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140305</xdr:rowOff>
    </xdr:from>
    <xdr:to>
      <xdr:col>73</xdr:col>
      <xdr:colOff>44450</xdr:colOff>
      <xdr:row>60</xdr:row>
      <xdr:rowOff>70455</xdr:rowOff>
    </xdr:to>
    <xdr:sp macro="" textlink="">
      <xdr:nvSpPr>
        <xdr:cNvPr id="346" name="楕円 345"/>
        <xdr:cNvSpPr/>
      </xdr:nvSpPr>
      <xdr:spPr>
        <a:xfrm>
          <a:off x="15240000" y="102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80632</xdr:rowOff>
    </xdr:from>
    <xdr:ext cx="762000" cy="259045"/>
    <xdr:sp macro="" textlink="">
      <xdr:nvSpPr>
        <xdr:cNvPr id="347" name="テキスト ボックス 346"/>
        <xdr:cNvSpPr txBox="1"/>
      </xdr:nvSpPr>
      <xdr:spPr>
        <a:xfrm>
          <a:off x="14909800" y="1002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148348</xdr:rowOff>
    </xdr:from>
    <xdr:to>
      <xdr:col>68</xdr:col>
      <xdr:colOff>203200</xdr:colOff>
      <xdr:row>60</xdr:row>
      <xdr:rowOff>78498</xdr:rowOff>
    </xdr:to>
    <xdr:sp macro="" textlink="">
      <xdr:nvSpPr>
        <xdr:cNvPr id="348" name="楕円 347"/>
        <xdr:cNvSpPr/>
      </xdr:nvSpPr>
      <xdr:spPr>
        <a:xfrm>
          <a:off x="14351000" y="1026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63275</xdr:rowOff>
    </xdr:from>
    <xdr:ext cx="762000" cy="259045"/>
    <xdr:sp macro="" textlink="">
      <xdr:nvSpPr>
        <xdr:cNvPr id="349" name="テキスト ボックス 348"/>
        <xdr:cNvSpPr txBox="1"/>
      </xdr:nvSpPr>
      <xdr:spPr>
        <a:xfrm>
          <a:off x="14020800" y="1035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155242</xdr:rowOff>
    </xdr:from>
    <xdr:to>
      <xdr:col>64</xdr:col>
      <xdr:colOff>152400</xdr:colOff>
      <xdr:row>60</xdr:row>
      <xdr:rowOff>85392</xdr:rowOff>
    </xdr:to>
    <xdr:sp macro="" textlink="">
      <xdr:nvSpPr>
        <xdr:cNvPr id="350" name="楕円 349"/>
        <xdr:cNvSpPr/>
      </xdr:nvSpPr>
      <xdr:spPr>
        <a:xfrm>
          <a:off x="13462000" y="1027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70169</xdr:rowOff>
    </xdr:from>
    <xdr:ext cx="762000" cy="259045"/>
    <xdr:sp macro="" textlink="">
      <xdr:nvSpPr>
        <xdr:cNvPr id="351" name="テキスト ボックス 350"/>
        <xdr:cNvSpPr txBox="1"/>
      </xdr:nvSpPr>
      <xdr:spPr>
        <a:xfrm>
          <a:off x="13131800" y="1035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標準税収入額等が増加したが、近年の大規模投資に係る地方債の償還が始まっており、一般会計における公債費も増加したため、類似団体と比較して比率が高くなっている。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今後も、引き続き全会計を通じた事業の調整や見直し（一部事業の作送り、凍結、廃止等）を図り、公債費管理の適正化に努める。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26035</xdr:rowOff>
    </xdr:from>
    <xdr:to>
      <xdr:col>81</xdr:col>
      <xdr:colOff>44450</xdr:colOff>
      <xdr:row>37</xdr:row>
      <xdr:rowOff>36089</xdr:rowOff>
    </xdr:to>
    <xdr:cxnSp macro="">
      <xdr:nvCxnSpPr>
        <xdr:cNvPr id="385" name="直線コネクタ 384"/>
        <xdr:cNvCxnSpPr/>
      </xdr:nvCxnSpPr>
      <xdr:spPr>
        <a:xfrm>
          <a:off x="16179800" y="6369685"/>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26035</xdr:rowOff>
    </xdr:from>
    <xdr:to>
      <xdr:col>77</xdr:col>
      <xdr:colOff>44450</xdr:colOff>
      <xdr:row>37</xdr:row>
      <xdr:rowOff>28046</xdr:rowOff>
    </xdr:to>
    <xdr:cxnSp macro="">
      <xdr:nvCxnSpPr>
        <xdr:cNvPr id="388" name="直線コネクタ 387"/>
        <xdr:cNvCxnSpPr/>
      </xdr:nvCxnSpPr>
      <xdr:spPr>
        <a:xfrm flipV="1">
          <a:off x="15290800" y="636968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28046</xdr:rowOff>
    </xdr:from>
    <xdr:to>
      <xdr:col>72</xdr:col>
      <xdr:colOff>203200</xdr:colOff>
      <xdr:row>37</xdr:row>
      <xdr:rowOff>28046</xdr:rowOff>
    </xdr:to>
    <xdr:cxnSp macro="">
      <xdr:nvCxnSpPr>
        <xdr:cNvPr id="391" name="直線コネクタ 390"/>
        <xdr:cNvCxnSpPr/>
      </xdr:nvCxnSpPr>
      <xdr:spPr>
        <a:xfrm>
          <a:off x="14401800" y="63716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26035</xdr:rowOff>
    </xdr:from>
    <xdr:to>
      <xdr:col>68</xdr:col>
      <xdr:colOff>152400</xdr:colOff>
      <xdr:row>37</xdr:row>
      <xdr:rowOff>28046</xdr:rowOff>
    </xdr:to>
    <xdr:cxnSp macro="">
      <xdr:nvCxnSpPr>
        <xdr:cNvPr id="394" name="直線コネクタ 393"/>
        <xdr:cNvCxnSpPr/>
      </xdr:nvCxnSpPr>
      <xdr:spPr>
        <a:xfrm>
          <a:off x="13512800" y="636968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112501</xdr:rowOff>
    </xdr:from>
    <xdr:to>
      <xdr:col>68</xdr:col>
      <xdr:colOff>203200</xdr:colOff>
      <xdr:row>37</xdr:row>
      <xdr:rowOff>42651</xdr:rowOff>
    </xdr:to>
    <xdr:sp macro="" textlink="">
      <xdr:nvSpPr>
        <xdr:cNvPr id="395" name="フローチャート: 判断 394"/>
        <xdr:cNvSpPr/>
      </xdr:nvSpPr>
      <xdr:spPr>
        <a:xfrm>
          <a:off x="14351000" y="628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52828</xdr:rowOff>
    </xdr:from>
    <xdr:ext cx="762000" cy="259045"/>
    <xdr:sp macro="" textlink="">
      <xdr:nvSpPr>
        <xdr:cNvPr id="396" name="テキスト ボックス 395"/>
        <xdr:cNvSpPr txBox="1"/>
      </xdr:nvSpPr>
      <xdr:spPr>
        <a:xfrm>
          <a:off x="14020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114512</xdr:rowOff>
    </xdr:from>
    <xdr:to>
      <xdr:col>64</xdr:col>
      <xdr:colOff>152400</xdr:colOff>
      <xdr:row>37</xdr:row>
      <xdr:rowOff>44662</xdr:rowOff>
    </xdr:to>
    <xdr:sp macro="" textlink="">
      <xdr:nvSpPr>
        <xdr:cNvPr id="397" name="フローチャート: 判断 396"/>
        <xdr:cNvSpPr/>
      </xdr:nvSpPr>
      <xdr:spPr>
        <a:xfrm>
          <a:off x="13462000" y="628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54839</xdr:rowOff>
    </xdr:from>
    <xdr:ext cx="762000" cy="259045"/>
    <xdr:sp macro="" textlink="">
      <xdr:nvSpPr>
        <xdr:cNvPr id="398" name="テキスト ボックス 397"/>
        <xdr:cNvSpPr txBox="1"/>
      </xdr:nvSpPr>
      <xdr:spPr>
        <a:xfrm>
          <a:off x="13131800" y="60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156739</xdr:rowOff>
    </xdr:from>
    <xdr:to>
      <xdr:col>81</xdr:col>
      <xdr:colOff>95250</xdr:colOff>
      <xdr:row>37</xdr:row>
      <xdr:rowOff>86889</xdr:rowOff>
    </xdr:to>
    <xdr:sp macro="" textlink="">
      <xdr:nvSpPr>
        <xdr:cNvPr id="404" name="楕円 403"/>
        <xdr:cNvSpPr/>
      </xdr:nvSpPr>
      <xdr:spPr>
        <a:xfrm>
          <a:off x="169672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128816</xdr:rowOff>
    </xdr:from>
    <xdr:ext cx="762000" cy="259045"/>
    <xdr:sp macro="" textlink="">
      <xdr:nvSpPr>
        <xdr:cNvPr id="405" name="公債費負担の状況該当値テキスト"/>
        <xdr:cNvSpPr txBox="1"/>
      </xdr:nvSpPr>
      <xdr:spPr>
        <a:xfrm>
          <a:off x="17106900" y="630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146685</xdr:rowOff>
    </xdr:from>
    <xdr:to>
      <xdr:col>77</xdr:col>
      <xdr:colOff>95250</xdr:colOff>
      <xdr:row>37</xdr:row>
      <xdr:rowOff>76835</xdr:rowOff>
    </xdr:to>
    <xdr:sp macro="" textlink="">
      <xdr:nvSpPr>
        <xdr:cNvPr id="406" name="楕円 405"/>
        <xdr:cNvSpPr/>
      </xdr:nvSpPr>
      <xdr:spPr>
        <a:xfrm>
          <a:off x="161290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61612</xdr:rowOff>
    </xdr:from>
    <xdr:ext cx="736600" cy="259045"/>
    <xdr:sp macro="" textlink="">
      <xdr:nvSpPr>
        <xdr:cNvPr id="407" name="テキスト ボックス 406"/>
        <xdr:cNvSpPr txBox="1"/>
      </xdr:nvSpPr>
      <xdr:spPr>
        <a:xfrm>
          <a:off x="15798800" y="640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148696</xdr:rowOff>
    </xdr:from>
    <xdr:to>
      <xdr:col>73</xdr:col>
      <xdr:colOff>44450</xdr:colOff>
      <xdr:row>37</xdr:row>
      <xdr:rowOff>78846</xdr:rowOff>
    </xdr:to>
    <xdr:sp macro="" textlink="">
      <xdr:nvSpPr>
        <xdr:cNvPr id="408" name="楕円 407"/>
        <xdr:cNvSpPr/>
      </xdr:nvSpPr>
      <xdr:spPr>
        <a:xfrm>
          <a:off x="152400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409" name="テキスト ボックス 408"/>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148696</xdr:rowOff>
    </xdr:from>
    <xdr:to>
      <xdr:col>68</xdr:col>
      <xdr:colOff>203200</xdr:colOff>
      <xdr:row>37</xdr:row>
      <xdr:rowOff>78846</xdr:rowOff>
    </xdr:to>
    <xdr:sp macro="" textlink="">
      <xdr:nvSpPr>
        <xdr:cNvPr id="410" name="楕円 409"/>
        <xdr:cNvSpPr/>
      </xdr:nvSpPr>
      <xdr:spPr>
        <a:xfrm>
          <a:off x="143510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411" name="テキスト ボックス 410"/>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146685</xdr:rowOff>
    </xdr:from>
    <xdr:to>
      <xdr:col>64</xdr:col>
      <xdr:colOff>152400</xdr:colOff>
      <xdr:row>37</xdr:row>
      <xdr:rowOff>76835</xdr:rowOff>
    </xdr:to>
    <xdr:sp macro="" textlink="">
      <xdr:nvSpPr>
        <xdr:cNvPr id="412" name="楕円 411"/>
        <xdr:cNvSpPr/>
      </xdr:nvSpPr>
      <xdr:spPr>
        <a:xfrm>
          <a:off x="134620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61612</xdr:rowOff>
    </xdr:from>
    <xdr:ext cx="762000" cy="259045"/>
    <xdr:sp macro="" textlink="">
      <xdr:nvSpPr>
        <xdr:cNvPr id="413" name="テキスト ボックス 412"/>
        <xdr:cNvSpPr txBox="1"/>
      </xdr:nvSpPr>
      <xdr:spPr>
        <a:xfrm>
          <a:off x="13131800" y="640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地方債残高の減少に伴い、引き続き、将来負担額を充当可能財源等が上回ったため、比率なしとなった。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定規模の基金残高の確保とともに、繰上償還、地方債発行額の抑制に努め、合併特例事業債や過疎対策事業債などの交付税算入割合が有利な地方債を有効活用し、将来負担の増加を引き続き最小限に抑制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3" name="将来負担の状況平均値テキスト"/>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4" name="フローチャート: 判断 443"/>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5" name="フローチャート: 判断 444"/>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6" name="テキスト ボックス 445"/>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28099</xdr:rowOff>
    </xdr:from>
    <xdr:to>
      <xdr:col>73</xdr:col>
      <xdr:colOff>44450</xdr:colOff>
      <xdr:row>16</xdr:row>
      <xdr:rowOff>129699</xdr:rowOff>
    </xdr:to>
    <xdr:sp macro="" textlink="">
      <xdr:nvSpPr>
        <xdr:cNvPr id="447" name="フローチャート: 判断 446"/>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48" name="テキスト ボックス 447"/>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87948</xdr:rowOff>
    </xdr:from>
    <xdr:to>
      <xdr:col>68</xdr:col>
      <xdr:colOff>203200</xdr:colOff>
      <xdr:row>16</xdr:row>
      <xdr:rowOff>18098</xdr:rowOff>
    </xdr:to>
    <xdr:sp macro="" textlink="">
      <xdr:nvSpPr>
        <xdr:cNvPr id="449" name="フローチャート: 判断 448"/>
        <xdr:cNvSpPr/>
      </xdr:nvSpPr>
      <xdr:spPr>
        <a:xfrm>
          <a:off x="14351000" y="265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28275</xdr:rowOff>
    </xdr:from>
    <xdr:ext cx="762000" cy="259045"/>
    <xdr:sp macro="" textlink="">
      <xdr:nvSpPr>
        <xdr:cNvPr id="450" name="テキスト ボックス 449"/>
        <xdr:cNvSpPr txBox="1"/>
      </xdr:nvSpPr>
      <xdr:spPr>
        <a:xfrm>
          <a:off x="14020800" y="242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102426</xdr:rowOff>
    </xdr:from>
    <xdr:to>
      <xdr:col>64</xdr:col>
      <xdr:colOff>152400</xdr:colOff>
      <xdr:row>16</xdr:row>
      <xdr:rowOff>32576</xdr:rowOff>
    </xdr:to>
    <xdr:sp macro="" textlink="">
      <xdr:nvSpPr>
        <xdr:cNvPr id="451" name="フローチャート: 判断 450"/>
        <xdr:cNvSpPr/>
      </xdr:nvSpPr>
      <xdr:spPr>
        <a:xfrm>
          <a:off x="13462000" y="26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42753</xdr:rowOff>
    </xdr:from>
    <xdr:ext cx="762000" cy="259045"/>
    <xdr:sp macro="" textlink="">
      <xdr:nvSpPr>
        <xdr:cNvPr id="452" name="テキスト ボックス 451"/>
        <xdr:cNvSpPr txBox="1"/>
      </xdr:nvSpPr>
      <xdr:spPr>
        <a:xfrm>
          <a:off x="13131800" y="244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1699875" cy="488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7605375" y="184150"/>
          <a:ext cx="36131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7630775" y="209550"/>
          <a:ext cx="35687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7656175" y="234950"/>
          <a:ext cx="3521075"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5033625" y="184150"/>
          <a:ext cx="2454275"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5059025" y="209550"/>
          <a:ext cx="2409825"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5084425" y="234950"/>
          <a:ext cx="2352675"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57250"/>
          <a:ext cx="21224875" cy="136525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14375" y="1473200"/>
          <a:ext cx="8874125" cy="16891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25500" y="1498600"/>
          <a:ext cx="1285875"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047875" y="1498600"/>
          <a:ext cx="11747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49,397
48,990
299.69
33,745,796
31,480,583
2,234,199
16,981,218
31,033,919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286125" y="149860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4683125" y="1492250"/>
          <a:ext cx="1873250"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6556375" y="1492250"/>
          <a:ext cx="1174750"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7778750" y="1492250"/>
          <a:ext cx="587375"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4683125" y="2324100"/>
          <a:ext cx="1873250" cy="673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6619875" y="2324100"/>
          <a:ext cx="3143250" cy="673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9740900" y="1473200"/>
          <a:ext cx="1308100" cy="1098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9969500" y="1530350"/>
          <a:ext cx="11747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9969500" y="1790700"/>
          <a:ext cx="11747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9969500" y="2108200"/>
          <a:ext cx="11747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9826625" y="1619250"/>
          <a:ext cx="155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9861550" y="15684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9861550" y="18224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9906000" y="2082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9826625" y="2082800"/>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9906000" y="2308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9826625" y="2451100"/>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50875" y="3365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50875" y="36131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50875" y="38544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50875" y="41021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14375" y="4527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4972050" y="4591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4972050" y="4775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6530975" y="4591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6530975" y="4775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01687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01687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14375" y="5080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270500" y="5080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334000" y="5080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356225" y="5384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23.5</a:t>
          </a:r>
          <a:r>
            <a:rPr kumimoji="1" lang="ja-JP" altLang="en-US" sz="1300">
              <a:latin typeface="ＭＳ Ｐゴシック" panose="020B0600070205080204" pitchFamily="50" charset="-128"/>
              <a:ea typeface="ＭＳ Ｐゴシック" panose="020B0600070205080204" pitchFamily="50" charset="-128"/>
            </a:rPr>
            <a:t>％と類似団体平均と比べて低い水準となっているが、会計年度任用職員の増加や消防団員報酬の増額に伴い人件費は増加している。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次定員適正化計画を確実に実行し、民間活力の導入等を進めるなどにより人件費の適正水準を確保する。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676275" y="489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14375" y="7277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38125" y="7141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14375" y="6915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38125" y="6772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14375" y="6546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38125" y="6410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14375" y="6178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38125"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14375" y="5810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38125" y="5674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14375" y="5448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38125" y="530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14375" y="5080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38125" y="4944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14375" y="5080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445000" y="5480050"/>
          <a:ext cx="0" cy="13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533900" y="676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371975" y="67856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533900" y="523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371975" y="54800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xdr:rowOff>
    </xdr:from>
    <xdr:to>
      <xdr:col>24</xdr:col>
      <xdr:colOff>25400</xdr:colOff>
      <xdr:row>36</xdr:row>
      <xdr:rowOff>127000</xdr:rowOff>
    </xdr:to>
    <xdr:cxnSp macro="">
      <xdr:nvCxnSpPr>
        <xdr:cNvPr id="66" name="直線コネクタ 65"/>
        <xdr:cNvCxnSpPr/>
      </xdr:nvCxnSpPr>
      <xdr:spPr>
        <a:xfrm>
          <a:off x="3679825" y="5948680"/>
          <a:ext cx="765175"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xdr:cNvSpPr txBox="1"/>
      </xdr:nvSpPr>
      <xdr:spPr>
        <a:xfrm>
          <a:off x="4533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410075" y="61277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37</xdr:row>
      <xdr:rowOff>24130</xdr:rowOff>
    </xdr:to>
    <xdr:cxnSp macro="">
      <xdr:nvCxnSpPr>
        <xdr:cNvPr id="69" name="直線コネクタ 68"/>
        <xdr:cNvCxnSpPr/>
      </xdr:nvCxnSpPr>
      <xdr:spPr>
        <a:xfrm flipV="1">
          <a:off x="2860675" y="5948680"/>
          <a:ext cx="819150" cy="18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635375" y="60883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321050" y="6168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46990</xdr:rowOff>
    </xdr:to>
    <xdr:cxnSp macro="">
      <xdr:nvCxnSpPr>
        <xdr:cNvPr id="72" name="直線コネクタ 71"/>
        <xdr:cNvCxnSpPr/>
      </xdr:nvCxnSpPr>
      <xdr:spPr>
        <a:xfrm flipV="1">
          <a:off x="2035175" y="6132830"/>
          <a:ext cx="8255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2809875" y="6181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xdr:cNvSpPr txBox="1"/>
      </xdr:nvSpPr>
      <xdr:spPr>
        <a:xfrm>
          <a:off x="2511425" y="6267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46990</xdr:rowOff>
    </xdr:to>
    <xdr:cxnSp macro="">
      <xdr:nvCxnSpPr>
        <xdr:cNvPr id="75" name="直線コネクタ 74"/>
        <xdr:cNvCxnSpPr/>
      </xdr:nvCxnSpPr>
      <xdr:spPr>
        <a:xfrm>
          <a:off x="1225550" y="6070600"/>
          <a:ext cx="809625"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000250" y="60045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685925" y="5779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174750" y="6012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876300" y="578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24497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48615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66065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8383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0255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xdr:cNvSpPr/>
      </xdr:nvSpPr>
      <xdr:spPr>
        <a:xfrm>
          <a:off x="4410075" y="60198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6" name="人件費該当値テキスト"/>
        <xdr:cNvSpPr txBox="1"/>
      </xdr:nvSpPr>
      <xdr:spPr>
        <a:xfrm>
          <a:off x="4533900" y="587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125730</xdr:rowOff>
    </xdr:from>
    <xdr:to>
      <xdr:col>20</xdr:col>
      <xdr:colOff>38100</xdr:colOff>
      <xdr:row>36</xdr:row>
      <xdr:rowOff>55880</xdr:rowOff>
    </xdr:to>
    <xdr:sp macro="" textlink="">
      <xdr:nvSpPr>
        <xdr:cNvPr id="87" name="楕円 86"/>
        <xdr:cNvSpPr/>
      </xdr:nvSpPr>
      <xdr:spPr>
        <a:xfrm>
          <a:off x="3635375" y="59042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88" name="テキスト ボックス 87"/>
        <xdr:cNvSpPr txBox="1"/>
      </xdr:nvSpPr>
      <xdr:spPr>
        <a:xfrm>
          <a:off x="3321050" y="567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9" name="楕円 88"/>
        <xdr:cNvSpPr/>
      </xdr:nvSpPr>
      <xdr:spPr>
        <a:xfrm>
          <a:off x="2809875" y="60883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90" name="テキスト ボックス 89"/>
        <xdr:cNvSpPr txBox="1"/>
      </xdr:nvSpPr>
      <xdr:spPr>
        <a:xfrm>
          <a:off x="2511425" y="586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91" name="楕円 90"/>
        <xdr:cNvSpPr/>
      </xdr:nvSpPr>
      <xdr:spPr>
        <a:xfrm>
          <a:off x="2000250" y="611124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2" name="テキスト ボックス 91"/>
        <xdr:cNvSpPr txBox="1"/>
      </xdr:nvSpPr>
      <xdr:spPr>
        <a:xfrm>
          <a:off x="1685925" y="61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xdr:cNvSpPr/>
      </xdr:nvSpPr>
      <xdr:spPr>
        <a:xfrm>
          <a:off x="1174750" y="6019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94" name="テキスト ボックス 93"/>
        <xdr:cNvSpPr txBox="1"/>
      </xdr:nvSpPr>
      <xdr:spPr>
        <a:xfrm>
          <a:off x="8763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1461750" y="1225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5732125" y="1289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5732125" y="1473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7294225" y="1289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7294225" y="1473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18780125" y="1289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18780125" y="1473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1461750" y="1778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6021050" y="1778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6081375" y="1778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6119475" y="2082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市営住宅の管理業務委託といった民間委託の推進や入退庁システム等の</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導入などにより、物件費は増加した。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人件費を抑制する代替策として、民間活力の導入等を進める方針であるため、物件費は増加する見込みである。そのため、公用車の適正配置や電子化の推進による印刷・消耗品費の削減など、あらゆる消費的経費の縮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1423650" y="1593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1461750" y="3975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001375" y="3839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1461750" y="3661228"/>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001375" y="352535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1461750" y="3347357"/>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001375" y="321148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1461750" y="3033486"/>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001375" y="289761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1461750" y="2719614"/>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001375" y="25837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1461750" y="2405743"/>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001375" y="226987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1461750" y="2091871"/>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001375" y="195599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1461750" y="1778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001375" y="1642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1461750" y="1778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5208250" y="2227036"/>
          <a:ext cx="0" cy="1299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5284450" y="34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5119350" y="3526064"/>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5284450" y="198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5119350" y="2227036"/>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18143</xdr:rowOff>
    </xdr:from>
    <xdr:to>
      <xdr:col>82</xdr:col>
      <xdr:colOff>107950</xdr:colOff>
      <xdr:row>19</xdr:row>
      <xdr:rowOff>107950</xdr:rowOff>
    </xdr:to>
    <xdr:cxnSp macro="">
      <xdr:nvCxnSpPr>
        <xdr:cNvPr id="129" name="直線コネクタ 128"/>
        <xdr:cNvCxnSpPr/>
      </xdr:nvCxnSpPr>
      <xdr:spPr>
        <a:xfrm>
          <a:off x="14433550" y="2989943"/>
          <a:ext cx="774700" cy="25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xdr:cNvSpPr txBox="1"/>
      </xdr:nvSpPr>
      <xdr:spPr>
        <a:xfrm>
          <a:off x="15284450" y="26554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5157450" y="280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18143</xdr:rowOff>
    </xdr:from>
    <xdr:to>
      <xdr:col>78</xdr:col>
      <xdr:colOff>69850</xdr:colOff>
      <xdr:row>18</xdr:row>
      <xdr:rowOff>72571</xdr:rowOff>
    </xdr:to>
    <xdr:cxnSp macro="">
      <xdr:nvCxnSpPr>
        <xdr:cNvPr id="132" name="直線コネクタ 131"/>
        <xdr:cNvCxnSpPr/>
      </xdr:nvCxnSpPr>
      <xdr:spPr>
        <a:xfrm flipV="1">
          <a:off x="13623925" y="2989943"/>
          <a:ext cx="809625"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4382750" y="269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xdr:cNvSpPr txBox="1"/>
      </xdr:nvSpPr>
      <xdr:spPr>
        <a:xfrm>
          <a:off x="14084300" y="247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72571</xdr:rowOff>
    </xdr:from>
    <xdr:to>
      <xdr:col>73</xdr:col>
      <xdr:colOff>180975</xdr:colOff>
      <xdr:row>19</xdr:row>
      <xdr:rowOff>9978</xdr:rowOff>
    </xdr:to>
    <xdr:cxnSp macro="">
      <xdr:nvCxnSpPr>
        <xdr:cNvPr id="135" name="直線コネクタ 134"/>
        <xdr:cNvCxnSpPr/>
      </xdr:nvCxnSpPr>
      <xdr:spPr>
        <a:xfrm flipV="1">
          <a:off x="12798425" y="3044371"/>
          <a:ext cx="825500" cy="10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3573125" y="27559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xdr:cNvSpPr txBox="1"/>
      </xdr:nvSpPr>
      <xdr:spPr>
        <a:xfrm>
          <a:off x="13258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7257</xdr:rowOff>
    </xdr:from>
    <xdr:to>
      <xdr:col>69</xdr:col>
      <xdr:colOff>92075</xdr:colOff>
      <xdr:row>19</xdr:row>
      <xdr:rowOff>9978</xdr:rowOff>
    </xdr:to>
    <xdr:cxnSp macro="">
      <xdr:nvCxnSpPr>
        <xdr:cNvPr id="138" name="直線コネクタ 137"/>
        <xdr:cNvCxnSpPr/>
      </xdr:nvCxnSpPr>
      <xdr:spPr>
        <a:xfrm>
          <a:off x="11972925" y="2979057"/>
          <a:ext cx="825500" cy="16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160564</xdr:rowOff>
    </xdr:from>
    <xdr:to>
      <xdr:col>69</xdr:col>
      <xdr:colOff>142875</xdr:colOff>
      <xdr:row>18</xdr:row>
      <xdr:rowOff>90714</xdr:rowOff>
    </xdr:to>
    <xdr:sp macro="" textlink="">
      <xdr:nvSpPr>
        <xdr:cNvPr id="139" name="フローチャート: 判断 138"/>
        <xdr:cNvSpPr/>
      </xdr:nvSpPr>
      <xdr:spPr>
        <a:xfrm>
          <a:off x="12747625" y="29672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100891</xdr:rowOff>
    </xdr:from>
    <xdr:ext cx="762000" cy="259045"/>
    <xdr:sp macro="" textlink="">
      <xdr:nvSpPr>
        <xdr:cNvPr id="140" name="テキスト ボックス 139"/>
        <xdr:cNvSpPr txBox="1"/>
      </xdr:nvSpPr>
      <xdr:spPr>
        <a:xfrm>
          <a:off x="12449175"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127907</xdr:rowOff>
    </xdr:from>
    <xdr:to>
      <xdr:col>65</xdr:col>
      <xdr:colOff>53975</xdr:colOff>
      <xdr:row>18</xdr:row>
      <xdr:rowOff>58057</xdr:rowOff>
    </xdr:to>
    <xdr:sp macro="" textlink="">
      <xdr:nvSpPr>
        <xdr:cNvPr id="141" name="フローチャート: 判断 140"/>
        <xdr:cNvSpPr/>
      </xdr:nvSpPr>
      <xdr:spPr>
        <a:xfrm>
          <a:off x="11938000" y="293460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68234</xdr:rowOff>
    </xdr:from>
    <xdr:ext cx="762000" cy="259045"/>
    <xdr:sp macro="" textlink="">
      <xdr:nvSpPr>
        <xdr:cNvPr id="142" name="テキスト ボックス 141"/>
        <xdr:cNvSpPr txBox="1"/>
      </xdr:nvSpPr>
      <xdr:spPr>
        <a:xfrm>
          <a:off x="11623675" y="270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50082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42335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3423900"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2598400"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17824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57150</xdr:rowOff>
    </xdr:from>
    <xdr:to>
      <xdr:col>82</xdr:col>
      <xdr:colOff>158750</xdr:colOff>
      <xdr:row>19</xdr:row>
      <xdr:rowOff>158750</xdr:rowOff>
    </xdr:to>
    <xdr:sp macro="" textlink="">
      <xdr:nvSpPr>
        <xdr:cNvPr id="148" name="楕円 147"/>
        <xdr:cNvSpPr/>
      </xdr:nvSpPr>
      <xdr:spPr>
        <a:xfrm>
          <a:off x="15157450" y="319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29227</xdr:rowOff>
    </xdr:from>
    <xdr:ext cx="762000" cy="259045"/>
    <xdr:sp macro="" textlink="">
      <xdr:nvSpPr>
        <xdr:cNvPr id="149" name="物件費該当値テキスト"/>
        <xdr:cNvSpPr txBox="1"/>
      </xdr:nvSpPr>
      <xdr:spPr>
        <a:xfrm>
          <a:off x="15284450" y="316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138793</xdr:rowOff>
    </xdr:from>
    <xdr:to>
      <xdr:col>78</xdr:col>
      <xdr:colOff>120650</xdr:colOff>
      <xdr:row>18</xdr:row>
      <xdr:rowOff>68943</xdr:rowOff>
    </xdr:to>
    <xdr:sp macro="" textlink="">
      <xdr:nvSpPr>
        <xdr:cNvPr id="150" name="楕円 149"/>
        <xdr:cNvSpPr/>
      </xdr:nvSpPr>
      <xdr:spPr>
        <a:xfrm>
          <a:off x="14382750" y="29454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53720</xdr:rowOff>
    </xdr:from>
    <xdr:ext cx="736600" cy="259045"/>
    <xdr:sp macro="" textlink="">
      <xdr:nvSpPr>
        <xdr:cNvPr id="151" name="テキスト ボックス 150"/>
        <xdr:cNvSpPr txBox="1"/>
      </xdr:nvSpPr>
      <xdr:spPr>
        <a:xfrm>
          <a:off x="14084300" y="302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21771</xdr:rowOff>
    </xdr:from>
    <xdr:to>
      <xdr:col>74</xdr:col>
      <xdr:colOff>31750</xdr:colOff>
      <xdr:row>18</xdr:row>
      <xdr:rowOff>123371</xdr:rowOff>
    </xdr:to>
    <xdr:sp macro="" textlink="">
      <xdr:nvSpPr>
        <xdr:cNvPr id="152" name="楕円 151"/>
        <xdr:cNvSpPr/>
      </xdr:nvSpPr>
      <xdr:spPr>
        <a:xfrm>
          <a:off x="13573125" y="2993571"/>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108149</xdr:rowOff>
    </xdr:from>
    <xdr:ext cx="762000" cy="259045"/>
    <xdr:sp macro="" textlink="">
      <xdr:nvSpPr>
        <xdr:cNvPr id="153" name="テキスト ボックス 152"/>
        <xdr:cNvSpPr txBox="1"/>
      </xdr:nvSpPr>
      <xdr:spPr>
        <a:xfrm>
          <a:off x="13258800" y="307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130629</xdr:rowOff>
    </xdr:from>
    <xdr:to>
      <xdr:col>69</xdr:col>
      <xdr:colOff>142875</xdr:colOff>
      <xdr:row>19</xdr:row>
      <xdr:rowOff>60778</xdr:rowOff>
    </xdr:to>
    <xdr:sp macro="" textlink="">
      <xdr:nvSpPr>
        <xdr:cNvPr id="154" name="楕円 153"/>
        <xdr:cNvSpPr/>
      </xdr:nvSpPr>
      <xdr:spPr>
        <a:xfrm>
          <a:off x="12747625" y="3102429"/>
          <a:ext cx="10160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45555</xdr:rowOff>
    </xdr:from>
    <xdr:ext cx="762000" cy="259045"/>
    <xdr:sp macro="" textlink="">
      <xdr:nvSpPr>
        <xdr:cNvPr id="155" name="テキスト ボックス 154"/>
        <xdr:cNvSpPr txBox="1"/>
      </xdr:nvSpPr>
      <xdr:spPr>
        <a:xfrm>
          <a:off x="12449175" y="318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127907</xdr:rowOff>
    </xdr:from>
    <xdr:to>
      <xdr:col>65</xdr:col>
      <xdr:colOff>53975</xdr:colOff>
      <xdr:row>18</xdr:row>
      <xdr:rowOff>58057</xdr:rowOff>
    </xdr:to>
    <xdr:sp macro="" textlink="">
      <xdr:nvSpPr>
        <xdr:cNvPr id="156" name="楕円 155"/>
        <xdr:cNvSpPr/>
      </xdr:nvSpPr>
      <xdr:spPr>
        <a:xfrm>
          <a:off x="11938000" y="293460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42834</xdr:rowOff>
    </xdr:from>
    <xdr:ext cx="762000" cy="259045"/>
    <xdr:sp macro="" textlink="">
      <xdr:nvSpPr>
        <xdr:cNvPr id="157" name="テキスト ボックス 156"/>
        <xdr:cNvSpPr txBox="1"/>
      </xdr:nvSpPr>
      <xdr:spPr>
        <a:xfrm>
          <a:off x="11623675" y="301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14375" y="7829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4972050" y="7893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4972050" y="8077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6530975" y="7893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6530975" y="8077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01687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01687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14375" y="8382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270500" y="8382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334000" y="8382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356225" y="8686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全国平均を上回る高齢化率（</a:t>
          </a:r>
          <a:r>
            <a:rPr kumimoji="1" lang="en-US" altLang="ja-JP" sz="1300">
              <a:latin typeface="ＭＳ Ｐゴシック" panose="020B0600070205080204" pitchFamily="50" charset="-128"/>
              <a:ea typeface="ＭＳ Ｐゴシック" panose="020B0600070205080204" pitchFamily="50" charset="-128"/>
            </a:rPr>
            <a:t>R5.1.1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38.4</a:t>
          </a:r>
          <a:r>
            <a:rPr kumimoji="1" lang="ja-JP" altLang="en-US" sz="1300">
              <a:latin typeface="ＭＳ Ｐゴシック" panose="020B0600070205080204" pitchFamily="50" charset="-128"/>
              <a:ea typeface="ＭＳ Ｐゴシック" panose="020B0600070205080204" pitchFamily="50" charset="-128"/>
            </a:rPr>
            <a:t>％）に加え、子ども医療費助成事業の対象者拡充、障害児通所等給付費の増加等により、社会保障関係経費は、増加後高止まりしている。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種給付や助成に係る対象者、支給基準、単価など、法令や措置基準に基づいた適正な支給に努めるとともに、増加の根本的解決につながる市民所得の向上、保健指導等による包括的、継続的な疾病予防策を講じ、扶助費増加の抑制を図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676275" y="8197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14375" y="10579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38125" y="10443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14375" y="10217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38125" y="1007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14375" y="9848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38125" y="9712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14375" y="9480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38125" y="934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14375" y="9112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38125" y="8976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14375" y="8750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38125" y="860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14375" y="8382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38125" y="8246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14375" y="8382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445000" y="879475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5339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371975" y="102298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533900" y="855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371975" y="87947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76200</xdr:rowOff>
    </xdr:from>
    <xdr:to>
      <xdr:col>24</xdr:col>
      <xdr:colOff>25400</xdr:colOff>
      <xdr:row>58</xdr:row>
      <xdr:rowOff>76200</xdr:rowOff>
    </xdr:to>
    <xdr:cxnSp macro="">
      <xdr:nvCxnSpPr>
        <xdr:cNvPr id="190" name="直線コネクタ 189"/>
        <xdr:cNvCxnSpPr/>
      </xdr:nvCxnSpPr>
      <xdr:spPr>
        <a:xfrm>
          <a:off x="3679825" y="96520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xdr:cNvSpPr txBox="1"/>
      </xdr:nvSpPr>
      <xdr:spPr>
        <a:xfrm>
          <a:off x="4533900" y="9185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410075" y="93345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76200</xdr:rowOff>
    </xdr:from>
    <xdr:to>
      <xdr:col>19</xdr:col>
      <xdr:colOff>187325</xdr:colOff>
      <xdr:row>58</xdr:row>
      <xdr:rowOff>127000</xdr:rowOff>
    </xdr:to>
    <xdr:cxnSp macro="">
      <xdr:nvCxnSpPr>
        <xdr:cNvPr id="193" name="直線コネクタ 192"/>
        <xdr:cNvCxnSpPr/>
      </xdr:nvCxnSpPr>
      <xdr:spPr>
        <a:xfrm flipV="1">
          <a:off x="2860675" y="9652000"/>
          <a:ext cx="81915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635375" y="92964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xdr:cNvSpPr txBox="1"/>
      </xdr:nvSpPr>
      <xdr:spPr>
        <a:xfrm>
          <a:off x="332105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82550</xdr:rowOff>
    </xdr:to>
    <xdr:cxnSp macro="">
      <xdr:nvCxnSpPr>
        <xdr:cNvPr id="196" name="直線コネクタ 195"/>
        <xdr:cNvCxnSpPr/>
      </xdr:nvCxnSpPr>
      <xdr:spPr>
        <a:xfrm flipV="1">
          <a:off x="2035175" y="9702800"/>
          <a:ext cx="8255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2809875" y="9359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xdr:cNvSpPr txBox="1"/>
      </xdr:nvSpPr>
      <xdr:spPr>
        <a:xfrm>
          <a:off x="2511425" y="913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59</xdr:row>
      <xdr:rowOff>82550</xdr:rowOff>
    </xdr:to>
    <xdr:cxnSp macro="">
      <xdr:nvCxnSpPr>
        <xdr:cNvPr id="199" name="直線コネクタ 198"/>
        <xdr:cNvCxnSpPr/>
      </xdr:nvCxnSpPr>
      <xdr:spPr>
        <a:xfrm>
          <a:off x="1225550" y="9810750"/>
          <a:ext cx="809625"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200" name="フローチャート: 判断 199"/>
        <xdr:cNvSpPr/>
      </xdr:nvSpPr>
      <xdr:spPr>
        <a:xfrm>
          <a:off x="2000250" y="96901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54627</xdr:rowOff>
    </xdr:from>
    <xdr:ext cx="762000" cy="259045"/>
    <xdr:sp macro="" textlink="">
      <xdr:nvSpPr>
        <xdr:cNvPr id="201" name="テキスト ボックス 200"/>
        <xdr:cNvSpPr txBox="1"/>
      </xdr:nvSpPr>
      <xdr:spPr>
        <a:xfrm>
          <a:off x="1685925"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50800</xdr:rowOff>
    </xdr:from>
    <xdr:to>
      <xdr:col>6</xdr:col>
      <xdr:colOff>171450</xdr:colOff>
      <xdr:row>58</xdr:row>
      <xdr:rowOff>152400</xdr:rowOff>
    </xdr:to>
    <xdr:sp macro="" textlink="">
      <xdr:nvSpPr>
        <xdr:cNvPr id="202" name="フローチャート: 判断 201"/>
        <xdr:cNvSpPr/>
      </xdr:nvSpPr>
      <xdr:spPr>
        <a:xfrm>
          <a:off x="117475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03" name="テキスト ボックス 202"/>
        <xdr:cNvSpPr txBox="1"/>
      </xdr:nvSpPr>
      <xdr:spPr>
        <a:xfrm>
          <a:off x="8763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24497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48615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66065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8383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0255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25400</xdr:rowOff>
    </xdr:from>
    <xdr:to>
      <xdr:col>24</xdr:col>
      <xdr:colOff>76200</xdr:colOff>
      <xdr:row>58</xdr:row>
      <xdr:rowOff>127000</xdr:rowOff>
    </xdr:to>
    <xdr:sp macro="" textlink="">
      <xdr:nvSpPr>
        <xdr:cNvPr id="209" name="楕円 208"/>
        <xdr:cNvSpPr/>
      </xdr:nvSpPr>
      <xdr:spPr>
        <a:xfrm>
          <a:off x="4410075" y="9601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168927</xdr:rowOff>
    </xdr:from>
    <xdr:ext cx="762000" cy="259045"/>
    <xdr:sp macro="" textlink="">
      <xdr:nvSpPr>
        <xdr:cNvPr id="210" name="扶助費該当値テキスト"/>
        <xdr:cNvSpPr txBox="1"/>
      </xdr:nvSpPr>
      <xdr:spPr>
        <a:xfrm>
          <a:off x="4533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25400</xdr:rowOff>
    </xdr:from>
    <xdr:to>
      <xdr:col>20</xdr:col>
      <xdr:colOff>38100</xdr:colOff>
      <xdr:row>58</xdr:row>
      <xdr:rowOff>127000</xdr:rowOff>
    </xdr:to>
    <xdr:sp macro="" textlink="">
      <xdr:nvSpPr>
        <xdr:cNvPr id="211" name="楕円 210"/>
        <xdr:cNvSpPr/>
      </xdr:nvSpPr>
      <xdr:spPr>
        <a:xfrm>
          <a:off x="3635375" y="9601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111777</xdr:rowOff>
    </xdr:from>
    <xdr:ext cx="736600" cy="259045"/>
    <xdr:sp macro="" textlink="">
      <xdr:nvSpPr>
        <xdr:cNvPr id="212" name="テキスト ボックス 211"/>
        <xdr:cNvSpPr txBox="1"/>
      </xdr:nvSpPr>
      <xdr:spPr>
        <a:xfrm>
          <a:off x="332105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3" name="楕円 212"/>
        <xdr:cNvSpPr/>
      </xdr:nvSpPr>
      <xdr:spPr>
        <a:xfrm>
          <a:off x="2809875" y="9652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4" name="テキスト ボックス 213"/>
        <xdr:cNvSpPr txBox="1"/>
      </xdr:nvSpPr>
      <xdr:spPr>
        <a:xfrm>
          <a:off x="2511425"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31750</xdr:rowOff>
    </xdr:from>
    <xdr:to>
      <xdr:col>11</xdr:col>
      <xdr:colOff>60325</xdr:colOff>
      <xdr:row>59</xdr:row>
      <xdr:rowOff>133350</xdr:rowOff>
    </xdr:to>
    <xdr:sp macro="" textlink="">
      <xdr:nvSpPr>
        <xdr:cNvPr id="215" name="楕円 214"/>
        <xdr:cNvSpPr/>
      </xdr:nvSpPr>
      <xdr:spPr>
        <a:xfrm>
          <a:off x="2000250" y="97726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118127</xdr:rowOff>
    </xdr:from>
    <xdr:ext cx="762000" cy="259045"/>
    <xdr:sp macro="" textlink="">
      <xdr:nvSpPr>
        <xdr:cNvPr id="216" name="テキスト ボックス 215"/>
        <xdr:cNvSpPr txBox="1"/>
      </xdr:nvSpPr>
      <xdr:spPr>
        <a:xfrm>
          <a:off x="1685925"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17" name="楕円 216"/>
        <xdr:cNvSpPr/>
      </xdr:nvSpPr>
      <xdr:spPr>
        <a:xfrm>
          <a:off x="117475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18" name="テキスト ボックス 217"/>
        <xdr:cNvSpPr txBox="1"/>
      </xdr:nvSpPr>
      <xdr:spPr>
        <a:xfrm>
          <a:off x="8763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1461750" y="7829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573212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573212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7294225" y="7893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7294225" y="8077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1878012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1878012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1461750" y="8382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6021050" y="8382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6081375" y="8382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6119475" y="8686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維持補修費については、施設の老朽化対策等により増加する見込みであるため、公共施設等総合管理計画に基づき、個別の長期的改修計画を策定し補修費等の抑制を図る。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については、特別会計において、公営事業の法適化を進めるほか、施設の最適配置等による事業費の削減により、一般会計と歩調を合わせた経営の健全化、効率化に努め、特別会計の自主性、自律性を高めながら経営基盤の強化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1423650" y="8197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1461750" y="10579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001375" y="10443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1461750" y="10217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001375" y="1007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1461750" y="9848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001375" y="9712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1461750" y="9480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001375" y="934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1461750" y="9112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001375" y="8976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1461750" y="8750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001375" y="860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1461750" y="8382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001375" y="8246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1461750" y="8382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5208250" y="891159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528445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5119350" y="1027176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5284450" y="866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5119350" y="891159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20320</xdr:rowOff>
    </xdr:from>
    <xdr:to>
      <xdr:col>82</xdr:col>
      <xdr:colOff>107950</xdr:colOff>
      <xdr:row>58</xdr:row>
      <xdr:rowOff>20320</xdr:rowOff>
    </xdr:to>
    <xdr:cxnSp macro="">
      <xdr:nvCxnSpPr>
        <xdr:cNvPr id="251" name="直線コネクタ 250"/>
        <xdr:cNvCxnSpPr/>
      </xdr:nvCxnSpPr>
      <xdr:spPr>
        <a:xfrm>
          <a:off x="14433550" y="95961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xdr:cNvSpPr txBox="1"/>
      </xdr:nvSpPr>
      <xdr:spPr>
        <a:xfrm>
          <a:off x="15284450" y="91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5157450" y="92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20320</xdr:rowOff>
    </xdr:from>
    <xdr:to>
      <xdr:col>78</xdr:col>
      <xdr:colOff>69850</xdr:colOff>
      <xdr:row>58</xdr:row>
      <xdr:rowOff>73660</xdr:rowOff>
    </xdr:to>
    <xdr:cxnSp macro="">
      <xdr:nvCxnSpPr>
        <xdr:cNvPr id="254" name="直線コネクタ 253"/>
        <xdr:cNvCxnSpPr/>
      </xdr:nvCxnSpPr>
      <xdr:spPr>
        <a:xfrm flipV="1">
          <a:off x="13623925" y="9596120"/>
          <a:ext cx="809625"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4382750" y="927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xdr:cNvSpPr txBox="1"/>
      </xdr:nvSpPr>
      <xdr:spPr>
        <a:xfrm>
          <a:off x="140843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27940</xdr:rowOff>
    </xdr:from>
    <xdr:to>
      <xdr:col>73</xdr:col>
      <xdr:colOff>180975</xdr:colOff>
      <xdr:row>58</xdr:row>
      <xdr:rowOff>73660</xdr:rowOff>
    </xdr:to>
    <xdr:cxnSp macro="">
      <xdr:nvCxnSpPr>
        <xdr:cNvPr id="257" name="直線コネクタ 256"/>
        <xdr:cNvCxnSpPr/>
      </xdr:nvCxnSpPr>
      <xdr:spPr>
        <a:xfrm>
          <a:off x="12798425" y="9603740"/>
          <a:ext cx="8255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3573125" y="92989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xdr:cNvSpPr txBox="1"/>
      </xdr:nvSpPr>
      <xdr:spPr>
        <a:xfrm>
          <a:off x="13258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27940</xdr:rowOff>
    </xdr:to>
    <xdr:cxnSp macro="">
      <xdr:nvCxnSpPr>
        <xdr:cNvPr id="260" name="直線コネクタ 259"/>
        <xdr:cNvCxnSpPr/>
      </xdr:nvCxnSpPr>
      <xdr:spPr>
        <a:xfrm>
          <a:off x="11972925" y="9571990"/>
          <a:ext cx="8255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2747625" y="942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xdr:cNvSpPr txBox="1"/>
      </xdr:nvSpPr>
      <xdr:spPr>
        <a:xfrm>
          <a:off x="12449175" y="920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3" name="フローチャート: 判断 262"/>
        <xdr:cNvSpPr/>
      </xdr:nvSpPr>
      <xdr:spPr>
        <a:xfrm>
          <a:off x="11938000" y="94526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4" name="テキスト ボックス 263"/>
        <xdr:cNvSpPr txBox="1"/>
      </xdr:nvSpPr>
      <xdr:spPr>
        <a:xfrm>
          <a:off x="11623675" y="923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50082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42335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3423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25984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17824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140970</xdr:rowOff>
    </xdr:from>
    <xdr:to>
      <xdr:col>82</xdr:col>
      <xdr:colOff>158750</xdr:colOff>
      <xdr:row>58</xdr:row>
      <xdr:rowOff>71120</xdr:rowOff>
    </xdr:to>
    <xdr:sp macro="" textlink="">
      <xdr:nvSpPr>
        <xdr:cNvPr id="270" name="楕円 269"/>
        <xdr:cNvSpPr/>
      </xdr:nvSpPr>
      <xdr:spPr>
        <a:xfrm>
          <a:off x="15157450" y="95516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113047</xdr:rowOff>
    </xdr:from>
    <xdr:ext cx="762000" cy="259045"/>
    <xdr:sp macro="" textlink="">
      <xdr:nvSpPr>
        <xdr:cNvPr id="271" name="その他該当値テキスト"/>
        <xdr:cNvSpPr txBox="1"/>
      </xdr:nvSpPr>
      <xdr:spPr>
        <a:xfrm>
          <a:off x="1528445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140970</xdr:rowOff>
    </xdr:from>
    <xdr:to>
      <xdr:col>78</xdr:col>
      <xdr:colOff>120650</xdr:colOff>
      <xdr:row>58</xdr:row>
      <xdr:rowOff>71120</xdr:rowOff>
    </xdr:to>
    <xdr:sp macro="" textlink="">
      <xdr:nvSpPr>
        <xdr:cNvPr id="272" name="楕円 271"/>
        <xdr:cNvSpPr/>
      </xdr:nvSpPr>
      <xdr:spPr>
        <a:xfrm>
          <a:off x="14382750" y="95516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55897</xdr:rowOff>
    </xdr:from>
    <xdr:ext cx="736600" cy="259045"/>
    <xdr:sp macro="" textlink="">
      <xdr:nvSpPr>
        <xdr:cNvPr id="273" name="テキスト ボックス 272"/>
        <xdr:cNvSpPr txBox="1"/>
      </xdr:nvSpPr>
      <xdr:spPr>
        <a:xfrm>
          <a:off x="14084300" y="9631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22860</xdr:rowOff>
    </xdr:from>
    <xdr:to>
      <xdr:col>74</xdr:col>
      <xdr:colOff>31750</xdr:colOff>
      <xdr:row>58</xdr:row>
      <xdr:rowOff>124460</xdr:rowOff>
    </xdr:to>
    <xdr:sp macro="" textlink="">
      <xdr:nvSpPr>
        <xdr:cNvPr id="274" name="楕円 273"/>
        <xdr:cNvSpPr/>
      </xdr:nvSpPr>
      <xdr:spPr>
        <a:xfrm>
          <a:off x="13573125" y="95986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109237</xdr:rowOff>
    </xdr:from>
    <xdr:ext cx="762000" cy="259045"/>
    <xdr:sp macro="" textlink="">
      <xdr:nvSpPr>
        <xdr:cNvPr id="275" name="テキスト ボックス 274"/>
        <xdr:cNvSpPr txBox="1"/>
      </xdr:nvSpPr>
      <xdr:spPr>
        <a:xfrm>
          <a:off x="13258800" y="9685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148590</xdr:rowOff>
    </xdr:from>
    <xdr:to>
      <xdr:col>69</xdr:col>
      <xdr:colOff>142875</xdr:colOff>
      <xdr:row>58</xdr:row>
      <xdr:rowOff>78740</xdr:rowOff>
    </xdr:to>
    <xdr:sp macro="" textlink="">
      <xdr:nvSpPr>
        <xdr:cNvPr id="276" name="楕円 275"/>
        <xdr:cNvSpPr/>
      </xdr:nvSpPr>
      <xdr:spPr>
        <a:xfrm>
          <a:off x="12747625" y="95592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63517</xdr:rowOff>
    </xdr:from>
    <xdr:ext cx="762000" cy="259045"/>
    <xdr:sp macro="" textlink="">
      <xdr:nvSpPr>
        <xdr:cNvPr id="277" name="テキスト ボックス 276"/>
        <xdr:cNvSpPr txBox="1"/>
      </xdr:nvSpPr>
      <xdr:spPr>
        <a:xfrm>
          <a:off x="12449175" y="963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8" name="楕円 277"/>
        <xdr:cNvSpPr/>
      </xdr:nvSpPr>
      <xdr:spPr>
        <a:xfrm>
          <a:off x="11938000" y="95211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9" name="テキスト ボックス 278"/>
        <xdr:cNvSpPr txBox="1"/>
      </xdr:nvSpPr>
      <xdr:spPr>
        <a:xfrm>
          <a:off x="11623675" y="960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1461750" y="4527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573212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573212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7294225" y="4591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7294225" y="4775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1878012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1878012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1461750" y="5080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6021050" y="5080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6081375" y="5080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6119475" y="5384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一部事務組合の負担金が施設閉鎖により減少した。また、地域公共交通運行費補助についても、新型コロナからの復調や路線の見直し等により減少した。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企業への繰出については、各会計が策定する経営健全化計画の実施により、一般会計からの繰入に頼らない経営を推進する。各種団体への補助金については、団体の自立化を促進しながら徹底した見直し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1423650" y="489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1461750" y="7277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001375" y="7141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1461750" y="68389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001375" y="6703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1461750" y="64008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001375" y="626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1461750" y="5956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001375" y="5820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1461750" y="5518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001375" y="538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1461750" y="5080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1461750" y="5080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5208250" y="5621528"/>
          <a:ext cx="0" cy="118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5284450" y="677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5119350" y="6806946"/>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5284450" y="537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5119350" y="5621528"/>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35</xdr:row>
      <xdr:rowOff>156718</xdr:rowOff>
    </xdr:to>
    <xdr:cxnSp macro="">
      <xdr:nvCxnSpPr>
        <xdr:cNvPr id="309" name="直線コネクタ 308"/>
        <xdr:cNvCxnSpPr/>
      </xdr:nvCxnSpPr>
      <xdr:spPr>
        <a:xfrm flipV="1">
          <a:off x="14433550" y="5894070"/>
          <a:ext cx="7747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xdr:cNvSpPr txBox="1"/>
      </xdr:nvSpPr>
      <xdr:spPr>
        <a:xfrm>
          <a:off x="15284450" y="6014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5157450" y="60426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35</xdr:row>
      <xdr:rowOff>156718</xdr:rowOff>
    </xdr:to>
    <xdr:cxnSp macro="">
      <xdr:nvCxnSpPr>
        <xdr:cNvPr id="312" name="直線コネクタ 311"/>
        <xdr:cNvCxnSpPr/>
      </xdr:nvCxnSpPr>
      <xdr:spPr>
        <a:xfrm>
          <a:off x="13623925" y="5921502"/>
          <a:ext cx="809625"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4382750" y="60243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xdr:cNvSpPr txBox="1"/>
      </xdr:nvSpPr>
      <xdr:spPr>
        <a:xfrm>
          <a:off x="14084300" y="611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35</xdr:row>
      <xdr:rowOff>161290</xdr:rowOff>
    </xdr:to>
    <xdr:cxnSp macro="">
      <xdr:nvCxnSpPr>
        <xdr:cNvPr id="315" name="直線コネクタ 314"/>
        <xdr:cNvCxnSpPr/>
      </xdr:nvCxnSpPr>
      <xdr:spPr>
        <a:xfrm flipV="1">
          <a:off x="12798425" y="5921502"/>
          <a:ext cx="8255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3573125" y="605637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xdr:cNvSpPr txBox="1"/>
      </xdr:nvSpPr>
      <xdr:spPr>
        <a:xfrm>
          <a:off x="13258800" y="6136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161290</xdr:rowOff>
    </xdr:from>
    <xdr:to>
      <xdr:col>69</xdr:col>
      <xdr:colOff>92075</xdr:colOff>
      <xdr:row>36</xdr:row>
      <xdr:rowOff>3556</xdr:rowOff>
    </xdr:to>
    <xdr:cxnSp macro="">
      <xdr:nvCxnSpPr>
        <xdr:cNvPr id="318" name="直線コネクタ 317"/>
        <xdr:cNvCxnSpPr/>
      </xdr:nvCxnSpPr>
      <xdr:spPr>
        <a:xfrm flipV="1">
          <a:off x="11972925" y="5939790"/>
          <a:ext cx="8255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156210</xdr:rowOff>
    </xdr:from>
    <xdr:to>
      <xdr:col>69</xdr:col>
      <xdr:colOff>142875</xdr:colOff>
      <xdr:row>36</xdr:row>
      <xdr:rowOff>86360</xdr:rowOff>
    </xdr:to>
    <xdr:sp macro="" textlink="">
      <xdr:nvSpPr>
        <xdr:cNvPr id="319" name="フローチャート: 判断 318"/>
        <xdr:cNvSpPr/>
      </xdr:nvSpPr>
      <xdr:spPr>
        <a:xfrm>
          <a:off x="12747625" y="5934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71137</xdr:rowOff>
    </xdr:from>
    <xdr:ext cx="762000" cy="259045"/>
    <xdr:sp macro="" textlink="">
      <xdr:nvSpPr>
        <xdr:cNvPr id="320" name="テキスト ボックス 319"/>
        <xdr:cNvSpPr txBox="1"/>
      </xdr:nvSpPr>
      <xdr:spPr>
        <a:xfrm>
          <a:off x="12449175"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21" name="フローチャート: 判断 320"/>
        <xdr:cNvSpPr/>
      </xdr:nvSpPr>
      <xdr:spPr>
        <a:xfrm>
          <a:off x="11938000" y="59164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52849</xdr:rowOff>
    </xdr:from>
    <xdr:ext cx="762000" cy="259045"/>
    <xdr:sp macro="" textlink="">
      <xdr:nvSpPr>
        <xdr:cNvPr id="322" name="テキスト ボックス 321"/>
        <xdr:cNvSpPr txBox="1"/>
      </xdr:nvSpPr>
      <xdr:spPr>
        <a:xfrm>
          <a:off x="11623675" y="599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50082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42335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342390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259840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17824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64770</xdr:rowOff>
    </xdr:from>
    <xdr:to>
      <xdr:col>82</xdr:col>
      <xdr:colOff>158750</xdr:colOff>
      <xdr:row>35</xdr:row>
      <xdr:rowOff>166370</xdr:rowOff>
    </xdr:to>
    <xdr:sp macro="" textlink="">
      <xdr:nvSpPr>
        <xdr:cNvPr id="328" name="楕円 327"/>
        <xdr:cNvSpPr/>
      </xdr:nvSpPr>
      <xdr:spPr>
        <a:xfrm>
          <a:off x="1515745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81297</xdr:rowOff>
    </xdr:from>
    <xdr:ext cx="762000" cy="259045"/>
    <xdr:sp macro="" textlink="">
      <xdr:nvSpPr>
        <xdr:cNvPr id="329" name="補助費等該当値テキスト"/>
        <xdr:cNvSpPr txBox="1"/>
      </xdr:nvSpPr>
      <xdr:spPr>
        <a:xfrm>
          <a:off x="15284450" y="569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30" name="楕円 329"/>
        <xdr:cNvSpPr/>
      </xdr:nvSpPr>
      <xdr:spPr>
        <a:xfrm>
          <a:off x="14382750" y="58844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31" name="テキスト ボックス 330"/>
        <xdr:cNvSpPr txBox="1"/>
      </xdr:nvSpPr>
      <xdr:spPr>
        <a:xfrm>
          <a:off x="14084300" y="565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32" name="楕円 331"/>
        <xdr:cNvSpPr/>
      </xdr:nvSpPr>
      <xdr:spPr>
        <a:xfrm>
          <a:off x="13573125" y="587070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33" name="テキスト ボックス 332"/>
        <xdr:cNvSpPr txBox="1"/>
      </xdr:nvSpPr>
      <xdr:spPr>
        <a:xfrm>
          <a:off x="13258800" y="564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34" name="楕円 333"/>
        <xdr:cNvSpPr/>
      </xdr:nvSpPr>
      <xdr:spPr>
        <a:xfrm>
          <a:off x="12747625" y="58889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50817</xdr:rowOff>
    </xdr:from>
    <xdr:ext cx="762000" cy="259045"/>
    <xdr:sp macro="" textlink="">
      <xdr:nvSpPr>
        <xdr:cNvPr id="335" name="テキスト ボックス 334"/>
        <xdr:cNvSpPr txBox="1"/>
      </xdr:nvSpPr>
      <xdr:spPr>
        <a:xfrm>
          <a:off x="12449175" y="566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36" name="楕円 335"/>
        <xdr:cNvSpPr/>
      </xdr:nvSpPr>
      <xdr:spPr>
        <a:xfrm>
          <a:off x="11938000" y="590270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37" name="テキスト ボックス 336"/>
        <xdr:cNvSpPr txBox="1"/>
      </xdr:nvSpPr>
      <xdr:spPr>
        <a:xfrm>
          <a:off x="11623675" y="567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14375" y="11131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4972050" y="11195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4972050" y="11379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6530975" y="11195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6530975" y="11379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01687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01687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14375" y="11684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270500" y="11684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334000" y="11684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356225" y="11988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学校規模適正化事業等の大型建設事業の財源として地方債を活用したことから、類似団体に比べ高い水準で推移している。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今後の財政状況を見据え、起債の種類、借入先、償還期間等の借入条件を適確に見極め、長期的視点に立った公債費の平準化を図るとともに、</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元年度に策定した「第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次社会資本整備計画」に基づき、計画的な資本整備及び公債費の適正管理に努める。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676275" y="11499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14375" y="13881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38125" y="13745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14375" y="13519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38125" y="13376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14375" y="13150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38125" y="13014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14375" y="12782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38125" y="12646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14375" y="12414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38125" y="12278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14375" y="12052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38125" y="11910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14375" y="11684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14375" y="11684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445000" y="12260580"/>
          <a:ext cx="0" cy="100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5339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371975" y="132626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533900" y="1201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371975" y="122605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71755</xdr:rowOff>
    </xdr:from>
    <xdr:to>
      <xdr:col>24</xdr:col>
      <xdr:colOff>25400</xdr:colOff>
      <xdr:row>75</xdr:row>
      <xdr:rowOff>92710</xdr:rowOff>
    </xdr:to>
    <xdr:cxnSp macro="">
      <xdr:nvCxnSpPr>
        <xdr:cNvPr id="369" name="直線コネクタ 368"/>
        <xdr:cNvCxnSpPr/>
      </xdr:nvCxnSpPr>
      <xdr:spPr>
        <a:xfrm>
          <a:off x="3679825" y="12454255"/>
          <a:ext cx="765175"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xdr:cNvSpPr txBox="1"/>
      </xdr:nvSpPr>
      <xdr:spPr>
        <a:xfrm>
          <a:off x="4533900" y="12213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410075" y="123621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69850</xdr:rowOff>
    </xdr:from>
    <xdr:to>
      <xdr:col>19</xdr:col>
      <xdr:colOff>187325</xdr:colOff>
      <xdr:row>75</xdr:row>
      <xdr:rowOff>71755</xdr:rowOff>
    </xdr:to>
    <xdr:cxnSp macro="">
      <xdr:nvCxnSpPr>
        <xdr:cNvPr id="372" name="直線コネクタ 371"/>
        <xdr:cNvCxnSpPr/>
      </xdr:nvCxnSpPr>
      <xdr:spPr>
        <a:xfrm>
          <a:off x="2860675" y="12452350"/>
          <a:ext cx="8191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635375" y="123412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xdr:cNvSpPr txBox="1"/>
      </xdr:nvSpPr>
      <xdr:spPr>
        <a:xfrm>
          <a:off x="3321050" y="12116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50800</xdr:rowOff>
    </xdr:from>
    <xdr:to>
      <xdr:col>15</xdr:col>
      <xdr:colOff>98425</xdr:colOff>
      <xdr:row>75</xdr:row>
      <xdr:rowOff>69850</xdr:rowOff>
    </xdr:to>
    <xdr:cxnSp macro="">
      <xdr:nvCxnSpPr>
        <xdr:cNvPr id="375" name="直線コネクタ 374"/>
        <xdr:cNvCxnSpPr/>
      </xdr:nvCxnSpPr>
      <xdr:spPr>
        <a:xfrm>
          <a:off x="2035175" y="12433300"/>
          <a:ext cx="8255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2809875" y="123526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xdr:cNvSpPr txBox="1"/>
      </xdr:nvSpPr>
      <xdr:spPr>
        <a:xfrm>
          <a:off x="2511425" y="1212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50800</xdr:rowOff>
    </xdr:from>
    <xdr:to>
      <xdr:col>11</xdr:col>
      <xdr:colOff>9525</xdr:colOff>
      <xdr:row>75</xdr:row>
      <xdr:rowOff>60325</xdr:rowOff>
    </xdr:to>
    <xdr:cxnSp macro="">
      <xdr:nvCxnSpPr>
        <xdr:cNvPr id="378" name="直線コネクタ 377"/>
        <xdr:cNvCxnSpPr/>
      </xdr:nvCxnSpPr>
      <xdr:spPr>
        <a:xfrm flipV="1">
          <a:off x="1225550" y="12433300"/>
          <a:ext cx="8096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118110</xdr:rowOff>
    </xdr:from>
    <xdr:to>
      <xdr:col>11</xdr:col>
      <xdr:colOff>60325</xdr:colOff>
      <xdr:row>75</xdr:row>
      <xdr:rowOff>48260</xdr:rowOff>
    </xdr:to>
    <xdr:sp macro="" textlink="">
      <xdr:nvSpPr>
        <xdr:cNvPr id="379" name="フローチャート: 判断 378"/>
        <xdr:cNvSpPr/>
      </xdr:nvSpPr>
      <xdr:spPr>
        <a:xfrm>
          <a:off x="2000250" y="123355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58437</xdr:rowOff>
    </xdr:from>
    <xdr:ext cx="762000" cy="259045"/>
    <xdr:sp macro="" textlink="">
      <xdr:nvSpPr>
        <xdr:cNvPr id="380" name="テキスト ボックス 379"/>
        <xdr:cNvSpPr txBox="1"/>
      </xdr:nvSpPr>
      <xdr:spPr>
        <a:xfrm>
          <a:off x="1685925" y="1211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120015</xdr:rowOff>
    </xdr:from>
    <xdr:to>
      <xdr:col>6</xdr:col>
      <xdr:colOff>171450</xdr:colOff>
      <xdr:row>75</xdr:row>
      <xdr:rowOff>50165</xdr:rowOff>
    </xdr:to>
    <xdr:sp macro="" textlink="">
      <xdr:nvSpPr>
        <xdr:cNvPr id="381" name="フローチャート: 判断 380"/>
        <xdr:cNvSpPr/>
      </xdr:nvSpPr>
      <xdr:spPr>
        <a:xfrm>
          <a:off x="1174750" y="123374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60342</xdr:rowOff>
    </xdr:from>
    <xdr:ext cx="762000" cy="259045"/>
    <xdr:sp macro="" textlink="">
      <xdr:nvSpPr>
        <xdr:cNvPr id="382" name="テキスト ボックス 381"/>
        <xdr:cNvSpPr txBox="1"/>
      </xdr:nvSpPr>
      <xdr:spPr>
        <a:xfrm>
          <a:off x="876300" y="1211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24497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48615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66065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8383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0255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88" name="楕円 387"/>
        <xdr:cNvSpPr/>
      </xdr:nvSpPr>
      <xdr:spPr>
        <a:xfrm>
          <a:off x="4410075" y="124244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13987</xdr:rowOff>
    </xdr:from>
    <xdr:ext cx="762000" cy="259045"/>
    <xdr:sp macro="" textlink="">
      <xdr:nvSpPr>
        <xdr:cNvPr id="389" name="公債費該当値テキスト"/>
        <xdr:cNvSpPr txBox="1"/>
      </xdr:nvSpPr>
      <xdr:spPr>
        <a:xfrm>
          <a:off x="4533900" y="1239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20955</xdr:rowOff>
    </xdr:from>
    <xdr:to>
      <xdr:col>20</xdr:col>
      <xdr:colOff>38100</xdr:colOff>
      <xdr:row>75</xdr:row>
      <xdr:rowOff>122555</xdr:rowOff>
    </xdr:to>
    <xdr:sp macro="" textlink="">
      <xdr:nvSpPr>
        <xdr:cNvPr id="390" name="楕円 389"/>
        <xdr:cNvSpPr/>
      </xdr:nvSpPr>
      <xdr:spPr>
        <a:xfrm>
          <a:off x="3635375" y="124034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107332</xdr:rowOff>
    </xdr:from>
    <xdr:ext cx="736600" cy="259045"/>
    <xdr:sp macro="" textlink="">
      <xdr:nvSpPr>
        <xdr:cNvPr id="391" name="テキスト ボックス 390"/>
        <xdr:cNvSpPr txBox="1"/>
      </xdr:nvSpPr>
      <xdr:spPr>
        <a:xfrm>
          <a:off x="3321050" y="12489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19050</xdr:rowOff>
    </xdr:from>
    <xdr:to>
      <xdr:col>15</xdr:col>
      <xdr:colOff>149225</xdr:colOff>
      <xdr:row>75</xdr:row>
      <xdr:rowOff>120650</xdr:rowOff>
    </xdr:to>
    <xdr:sp macro="" textlink="">
      <xdr:nvSpPr>
        <xdr:cNvPr id="392" name="楕円 391"/>
        <xdr:cNvSpPr/>
      </xdr:nvSpPr>
      <xdr:spPr>
        <a:xfrm>
          <a:off x="2809875" y="1240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105427</xdr:rowOff>
    </xdr:from>
    <xdr:ext cx="762000" cy="259045"/>
    <xdr:sp macro="" textlink="">
      <xdr:nvSpPr>
        <xdr:cNvPr id="393" name="テキスト ボックス 392"/>
        <xdr:cNvSpPr txBox="1"/>
      </xdr:nvSpPr>
      <xdr:spPr>
        <a:xfrm>
          <a:off x="2511425" y="1248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0</xdr:rowOff>
    </xdr:from>
    <xdr:to>
      <xdr:col>11</xdr:col>
      <xdr:colOff>60325</xdr:colOff>
      <xdr:row>75</xdr:row>
      <xdr:rowOff>101600</xdr:rowOff>
    </xdr:to>
    <xdr:sp macro="" textlink="">
      <xdr:nvSpPr>
        <xdr:cNvPr id="394" name="楕円 393"/>
        <xdr:cNvSpPr/>
      </xdr:nvSpPr>
      <xdr:spPr>
        <a:xfrm>
          <a:off x="2000250" y="123825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86377</xdr:rowOff>
    </xdr:from>
    <xdr:ext cx="762000" cy="259045"/>
    <xdr:sp macro="" textlink="">
      <xdr:nvSpPr>
        <xdr:cNvPr id="395" name="テキスト ボックス 394"/>
        <xdr:cNvSpPr txBox="1"/>
      </xdr:nvSpPr>
      <xdr:spPr>
        <a:xfrm>
          <a:off x="1685925" y="1246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9525</xdr:rowOff>
    </xdr:from>
    <xdr:to>
      <xdr:col>6</xdr:col>
      <xdr:colOff>171450</xdr:colOff>
      <xdr:row>75</xdr:row>
      <xdr:rowOff>111125</xdr:rowOff>
    </xdr:to>
    <xdr:sp macro="" textlink="">
      <xdr:nvSpPr>
        <xdr:cNvPr id="396" name="楕円 395"/>
        <xdr:cNvSpPr/>
      </xdr:nvSpPr>
      <xdr:spPr>
        <a:xfrm>
          <a:off x="1174750" y="1239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95902</xdr:rowOff>
    </xdr:from>
    <xdr:ext cx="762000" cy="259045"/>
    <xdr:sp macro="" textlink="">
      <xdr:nvSpPr>
        <xdr:cNvPr id="397" name="テキスト ボックス 396"/>
        <xdr:cNvSpPr txBox="1"/>
      </xdr:nvSpPr>
      <xdr:spPr>
        <a:xfrm>
          <a:off x="876300" y="12478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1461750" y="11131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573212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573212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7294225" y="11195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7294225" y="11379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1878012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1878012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1461750" y="11684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6021050" y="11684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6081375" y="11684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6119475" y="11988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削減など、義務的経費の抑制策を継続・推進するものの、性質上その額にも限界があるため、今後は施設等の最適配置による物件費の削減、任意的補助金の見直し等による補助費等の削減、公営事業の法適化による基準外繰出の廃止を重点的に健全化策を推進す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1423650" y="11499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1461750" y="13881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001375" y="13745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1461750" y="134429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001375" y="1330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1461750" y="130048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001375" y="12868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1461750" y="12560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001375" y="12424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1461750" y="12122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001375"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1461750" y="11684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001375" y="11548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1461750" y="11684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5208250" y="12005056"/>
          <a:ext cx="0" cy="11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5284450" y="1311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5119350" y="13140182"/>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5284450" y="1175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5119350" y="12005056"/>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145287</xdr:rowOff>
    </xdr:from>
    <xdr:to>
      <xdr:col>82</xdr:col>
      <xdr:colOff>107950</xdr:colOff>
      <xdr:row>77</xdr:row>
      <xdr:rowOff>115570</xdr:rowOff>
    </xdr:to>
    <xdr:cxnSp macro="">
      <xdr:nvCxnSpPr>
        <xdr:cNvPr id="428" name="直線コネクタ 427"/>
        <xdr:cNvCxnSpPr/>
      </xdr:nvCxnSpPr>
      <xdr:spPr>
        <a:xfrm>
          <a:off x="14433550" y="12692887"/>
          <a:ext cx="774700" cy="13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xdr:cNvSpPr txBox="1"/>
      </xdr:nvSpPr>
      <xdr:spPr>
        <a:xfrm>
          <a:off x="15284450" y="1248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5157450" y="126329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145287</xdr:rowOff>
    </xdr:from>
    <xdr:to>
      <xdr:col>78</xdr:col>
      <xdr:colOff>69850</xdr:colOff>
      <xdr:row>77</xdr:row>
      <xdr:rowOff>147574</xdr:rowOff>
    </xdr:to>
    <xdr:cxnSp macro="">
      <xdr:nvCxnSpPr>
        <xdr:cNvPr id="431" name="直線コネクタ 430"/>
        <xdr:cNvCxnSpPr/>
      </xdr:nvCxnSpPr>
      <xdr:spPr>
        <a:xfrm flipV="1">
          <a:off x="13623925" y="12692887"/>
          <a:ext cx="809625" cy="16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4382750" y="12515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xdr:cNvSpPr txBox="1"/>
      </xdr:nvSpPr>
      <xdr:spPr>
        <a:xfrm>
          <a:off x="14084300" y="1229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147574</xdr:rowOff>
    </xdr:from>
    <xdr:to>
      <xdr:col>73</xdr:col>
      <xdr:colOff>180975</xdr:colOff>
      <xdr:row>78</xdr:row>
      <xdr:rowOff>72137</xdr:rowOff>
    </xdr:to>
    <xdr:cxnSp macro="">
      <xdr:nvCxnSpPr>
        <xdr:cNvPr id="434" name="直線コネクタ 433"/>
        <xdr:cNvCxnSpPr/>
      </xdr:nvCxnSpPr>
      <xdr:spPr>
        <a:xfrm flipV="1">
          <a:off x="12798425" y="12860274"/>
          <a:ext cx="825500" cy="8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3573125" y="1266494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xdr:cNvSpPr txBox="1"/>
      </xdr:nvSpPr>
      <xdr:spPr>
        <a:xfrm>
          <a:off x="13258800" y="1244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101854</xdr:rowOff>
    </xdr:from>
    <xdr:to>
      <xdr:col>69</xdr:col>
      <xdr:colOff>92075</xdr:colOff>
      <xdr:row>78</xdr:row>
      <xdr:rowOff>72137</xdr:rowOff>
    </xdr:to>
    <xdr:cxnSp macro="">
      <xdr:nvCxnSpPr>
        <xdr:cNvPr id="437" name="直線コネクタ 436"/>
        <xdr:cNvCxnSpPr/>
      </xdr:nvCxnSpPr>
      <xdr:spPr>
        <a:xfrm>
          <a:off x="11972925" y="12814554"/>
          <a:ext cx="825500" cy="13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763</xdr:rowOff>
    </xdr:from>
    <xdr:to>
      <xdr:col>69</xdr:col>
      <xdr:colOff>142875</xdr:colOff>
      <xdr:row>77</xdr:row>
      <xdr:rowOff>102363</xdr:rowOff>
    </xdr:to>
    <xdr:sp macro="" textlink="">
      <xdr:nvSpPr>
        <xdr:cNvPr id="438" name="フローチャート: 判断 437"/>
        <xdr:cNvSpPr/>
      </xdr:nvSpPr>
      <xdr:spPr>
        <a:xfrm>
          <a:off x="12747625" y="127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112540</xdr:rowOff>
    </xdr:from>
    <xdr:ext cx="762000" cy="259045"/>
    <xdr:sp macro="" textlink="">
      <xdr:nvSpPr>
        <xdr:cNvPr id="439" name="テキスト ボックス 438"/>
        <xdr:cNvSpPr txBox="1"/>
      </xdr:nvSpPr>
      <xdr:spPr>
        <a:xfrm>
          <a:off x="12449175" y="1249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40" name="フローチャート: 判断 439"/>
        <xdr:cNvSpPr/>
      </xdr:nvSpPr>
      <xdr:spPr>
        <a:xfrm>
          <a:off x="11938000" y="1268780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80535</xdr:rowOff>
    </xdr:from>
    <xdr:ext cx="762000" cy="259045"/>
    <xdr:sp macro="" textlink="">
      <xdr:nvSpPr>
        <xdr:cNvPr id="441" name="テキスト ボックス 440"/>
        <xdr:cNvSpPr txBox="1"/>
      </xdr:nvSpPr>
      <xdr:spPr>
        <a:xfrm>
          <a:off x="11623675" y="1246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50082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42335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3423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25984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17824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7" name="楕円 446"/>
        <xdr:cNvSpPr/>
      </xdr:nvSpPr>
      <xdr:spPr>
        <a:xfrm>
          <a:off x="15157450" y="1277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48" name="公債費以外該当値テキスト"/>
        <xdr:cNvSpPr txBox="1"/>
      </xdr:nvSpPr>
      <xdr:spPr>
        <a:xfrm>
          <a:off x="1528445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94487</xdr:rowOff>
    </xdr:from>
    <xdr:to>
      <xdr:col>78</xdr:col>
      <xdr:colOff>120650</xdr:colOff>
      <xdr:row>77</xdr:row>
      <xdr:rowOff>24637</xdr:rowOff>
    </xdr:to>
    <xdr:sp macro="" textlink="">
      <xdr:nvSpPr>
        <xdr:cNvPr id="449" name="楕円 448"/>
        <xdr:cNvSpPr/>
      </xdr:nvSpPr>
      <xdr:spPr>
        <a:xfrm>
          <a:off x="14382750" y="126420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9414</xdr:rowOff>
    </xdr:from>
    <xdr:ext cx="736600" cy="259045"/>
    <xdr:sp macro="" textlink="">
      <xdr:nvSpPr>
        <xdr:cNvPr id="450" name="テキスト ボックス 449"/>
        <xdr:cNvSpPr txBox="1"/>
      </xdr:nvSpPr>
      <xdr:spPr>
        <a:xfrm>
          <a:off x="14084300" y="12722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96774</xdr:rowOff>
    </xdr:from>
    <xdr:to>
      <xdr:col>74</xdr:col>
      <xdr:colOff>31750</xdr:colOff>
      <xdr:row>78</xdr:row>
      <xdr:rowOff>26924</xdr:rowOff>
    </xdr:to>
    <xdr:sp macro="" textlink="">
      <xdr:nvSpPr>
        <xdr:cNvPr id="451" name="楕円 450"/>
        <xdr:cNvSpPr/>
      </xdr:nvSpPr>
      <xdr:spPr>
        <a:xfrm>
          <a:off x="13573125" y="1280947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52" name="テキスト ボックス 451"/>
        <xdr:cNvSpPr txBox="1"/>
      </xdr:nvSpPr>
      <xdr:spPr>
        <a:xfrm>
          <a:off x="13258800" y="1288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21337</xdr:rowOff>
    </xdr:from>
    <xdr:to>
      <xdr:col>69</xdr:col>
      <xdr:colOff>142875</xdr:colOff>
      <xdr:row>78</xdr:row>
      <xdr:rowOff>122937</xdr:rowOff>
    </xdr:to>
    <xdr:sp macro="" textlink="">
      <xdr:nvSpPr>
        <xdr:cNvPr id="453" name="楕円 452"/>
        <xdr:cNvSpPr/>
      </xdr:nvSpPr>
      <xdr:spPr>
        <a:xfrm>
          <a:off x="12747625" y="1289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107714</xdr:rowOff>
    </xdr:from>
    <xdr:ext cx="762000" cy="259045"/>
    <xdr:sp macro="" textlink="">
      <xdr:nvSpPr>
        <xdr:cNvPr id="454" name="テキスト ボックス 453"/>
        <xdr:cNvSpPr txBox="1"/>
      </xdr:nvSpPr>
      <xdr:spPr>
        <a:xfrm>
          <a:off x="12449175" y="1298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51054</xdr:rowOff>
    </xdr:from>
    <xdr:to>
      <xdr:col>65</xdr:col>
      <xdr:colOff>53975</xdr:colOff>
      <xdr:row>77</xdr:row>
      <xdr:rowOff>152654</xdr:rowOff>
    </xdr:to>
    <xdr:sp macro="" textlink="">
      <xdr:nvSpPr>
        <xdr:cNvPr id="455" name="楕円 454"/>
        <xdr:cNvSpPr/>
      </xdr:nvSpPr>
      <xdr:spPr>
        <a:xfrm>
          <a:off x="11938000" y="12763754"/>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137431</xdr:rowOff>
    </xdr:from>
    <xdr:ext cx="762000" cy="259045"/>
    <xdr:sp macro="" textlink="">
      <xdr:nvSpPr>
        <xdr:cNvPr id="456" name="テキスト ボックス 455"/>
        <xdr:cNvSpPr txBox="1"/>
      </xdr:nvSpPr>
      <xdr:spPr>
        <a:xfrm>
          <a:off x="11623675" y="1285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1201400" cy="4254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2807950" y="0"/>
          <a:ext cx="276860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2817475" y="12700"/>
          <a:ext cx="27432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2830175" y="31750"/>
          <a:ext cx="2710814" cy="3111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0801350" y="0"/>
          <a:ext cx="180975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0826750" y="12700"/>
          <a:ext cx="17653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0852150" y="31750"/>
          <a:ext cx="1708150" cy="3111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1949450" y="11706225"/>
          <a:ext cx="382270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463800" y="117443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184400" y="11833225"/>
          <a:ext cx="2540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266950" y="11782425"/>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044950" y="11782425"/>
          <a:ext cx="825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254500" y="117443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1949450" y="1038225"/>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38225"/>
          <a:ext cx="1200150" cy="1130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19100" y="11525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19100" y="141287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19100" y="1711325"/>
          <a:ext cx="113665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77800" y="1216025"/>
          <a:ext cx="165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63525" y="16605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77800" y="1660525"/>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63525" y="189865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77800" y="2041525"/>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12725" y="116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1272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1949450" y="1597025"/>
          <a:ext cx="3822700" cy="224155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524000" y="122872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1949450" y="38385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250950" y="370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1949450" y="3524703"/>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250950" y="338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1949450" y="3210832"/>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250950" y="306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1949450" y="2896961"/>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250950" y="275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1949450" y="2576739"/>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250950" y="243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1949450" y="2250168"/>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250950" y="210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1949450" y="1923596"/>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250950" y="178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1949450" y="159702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250950" y="14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1949450" y="1597025"/>
          <a:ext cx="3822700" cy="224155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099050" y="2131786"/>
          <a:ext cx="0" cy="1308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168900" y="341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010150" y="3440611"/>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168900" y="187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010150" y="2131786"/>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67651</xdr:rowOff>
    </xdr:from>
    <xdr:to>
      <xdr:col>29</xdr:col>
      <xdr:colOff>127000</xdr:colOff>
      <xdr:row>18</xdr:row>
      <xdr:rowOff>95138</xdr:rowOff>
    </xdr:to>
    <xdr:cxnSp macro="">
      <xdr:nvCxnSpPr>
        <xdr:cNvPr id="52" name="直線コネクタ 51"/>
        <xdr:cNvCxnSpPr/>
      </xdr:nvCxnSpPr>
      <xdr:spPr bwMode="auto">
        <a:xfrm flipV="1">
          <a:off x="4508500" y="3128351"/>
          <a:ext cx="590550" cy="27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xdr:cNvSpPr txBox="1"/>
      </xdr:nvSpPr>
      <xdr:spPr>
        <a:xfrm>
          <a:off x="5168900" y="2740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048250" y="2894983"/>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88563</xdr:rowOff>
    </xdr:from>
    <xdr:to>
      <xdr:col>26</xdr:col>
      <xdr:colOff>50800</xdr:colOff>
      <xdr:row>18</xdr:row>
      <xdr:rowOff>95138</xdr:rowOff>
    </xdr:to>
    <xdr:cxnSp macro="">
      <xdr:nvCxnSpPr>
        <xdr:cNvPr id="55" name="直線コネクタ 54"/>
        <xdr:cNvCxnSpPr/>
      </xdr:nvCxnSpPr>
      <xdr:spPr bwMode="auto">
        <a:xfrm>
          <a:off x="3886200" y="3149263"/>
          <a:ext cx="622300" cy="6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457700" y="2900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xdr:cNvSpPr txBox="1"/>
      </xdr:nvSpPr>
      <xdr:spPr>
        <a:xfrm>
          <a:off x="4165600" y="2681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88563</xdr:rowOff>
    </xdr:from>
    <xdr:to>
      <xdr:col>22</xdr:col>
      <xdr:colOff>114300</xdr:colOff>
      <xdr:row>18</xdr:row>
      <xdr:rowOff>101854</xdr:rowOff>
    </xdr:to>
    <xdr:cxnSp macro="">
      <xdr:nvCxnSpPr>
        <xdr:cNvPr id="58" name="直線コネクタ 57"/>
        <xdr:cNvCxnSpPr/>
      </xdr:nvCxnSpPr>
      <xdr:spPr bwMode="auto">
        <a:xfrm flipV="1">
          <a:off x="3257550" y="3149263"/>
          <a:ext cx="628650" cy="13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3835400" y="2945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xdr:cNvSpPr txBox="1"/>
      </xdr:nvSpPr>
      <xdr:spPr>
        <a:xfrm>
          <a:off x="3543300" y="272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101854</xdr:rowOff>
    </xdr:from>
    <xdr:to>
      <xdr:col>18</xdr:col>
      <xdr:colOff>177800</xdr:colOff>
      <xdr:row>18</xdr:row>
      <xdr:rowOff>124333</xdr:rowOff>
    </xdr:to>
    <xdr:cxnSp macro="">
      <xdr:nvCxnSpPr>
        <xdr:cNvPr id="61" name="直線コネクタ 60"/>
        <xdr:cNvCxnSpPr/>
      </xdr:nvCxnSpPr>
      <xdr:spPr bwMode="auto">
        <a:xfrm flipV="1">
          <a:off x="2622550" y="3162554"/>
          <a:ext cx="635000" cy="22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164799</xdr:rowOff>
    </xdr:from>
    <xdr:to>
      <xdr:col>19</xdr:col>
      <xdr:colOff>38100</xdr:colOff>
      <xdr:row>19</xdr:row>
      <xdr:rowOff>94949</xdr:rowOff>
    </xdr:to>
    <xdr:sp macro="" textlink="">
      <xdr:nvSpPr>
        <xdr:cNvPr id="62" name="フローチャート: 判断 61"/>
        <xdr:cNvSpPr/>
      </xdr:nvSpPr>
      <xdr:spPr bwMode="auto">
        <a:xfrm>
          <a:off x="3213100" y="3225499"/>
          <a:ext cx="825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79726</xdr:rowOff>
    </xdr:from>
    <xdr:ext cx="762000" cy="259045"/>
    <xdr:sp macro="" textlink="">
      <xdr:nvSpPr>
        <xdr:cNvPr id="63" name="テキスト ボックス 62"/>
        <xdr:cNvSpPr txBox="1"/>
      </xdr:nvSpPr>
      <xdr:spPr>
        <a:xfrm>
          <a:off x="2914650" y="330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5715</xdr:rowOff>
    </xdr:from>
    <xdr:to>
      <xdr:col>15</xdr:col>
      <xdr:colOff>101600</xdr:colOff>
      <xdr:row>19</xdr:row>
      <xdr:rowOff>107315</xdr:rowOff>
    </xdr:to>
    <xdr:sp macro="" textlink="">
      <xdr:nvSpPr>
        <xdr:cNvPr id="64" name="フローチャート: 判断 63"/>
        <xdr:cNvSpPr/>
      </xdr:nvSpPr>
      <xdr:spPr bwMode="auto">
        <a:xfrm>
          <a:off x="2571750" y="3231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92092</xdr:rowOff>
    </xdr:from>
    <xdr:ext cx="762000" cy="259045"/>
    <xdr:sp macro="" textlink="">
      <xdr:nvSpPr>
        <xdr:cNvPr id="65" name="テキスト ボックス 64"/>
        <xdr:cNvSpPr txBox="1"/>
      </xdr:nvSpPr>
      <xdr:spPr>
        <a:xfrm>
          <a:off x="2279650" y="331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49403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34975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372745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0861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4638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16851</xdr:rowOff>
    </xdr:from>
    <xdr:to>
      <xdr:col>29</xdr:col>
      <xdr:colOff>177800</xdr:colOff>
      <xdr:row>18</xdr:row>
      <xdr:rowOff>118451</xdr:rowOff>
    </xdr:to>
    <xdr:sp macro="" textlink="">
      <xdr:nvSpPr>
        <xdr:cNvPr id="71" name="楕円 70"/>
        <xdr:cNvSpPr/>
      </xdr:nvSpPr>
      <xdr:spPr bwMode="auto">
        <a:xfrm>
          <a:off x="5048250" y="3077551"/>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160378</xdr:rowOff>
    </xdr:from>
    <xdr:ext cx="762000" cy="259045"/>
    <xdr:sp macro="" textlink="">
      <xdr:nvSpPr>
        <xdr:cNvPr id="72" name="人口1人当たり決算額の推移該当値テキスト130"/>
        <xdr:cNvSpPr txBox="1"/>
      </xdr:nvSpPr>
      <xdr:spPr>
        <a:xfrm>
          <a:off x="5168900" y="305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44338</xdr:rowOff>
    </xdr:from>
    <xdr:to>
      <xdr:col>26</xdr:col>
      <xdr:colOff>101600</xdr:colOff>
      <xdr:row>18</xdr:row>
      <xdr:rowOff>145938</xdr:rowOff>
    </xdr:to>
    <xdr:sp macro="" textlink="">
      <xdr:nvSpPr>
        <xdr:cNvPr id="73" name="楕円 72"/>
        <xdr:cNvSpPr/>
      </xdr:nvSpPr>
      <xdr:spPr bwMode="auto">
        <a:xfrm>
          <a:off x="4457700" y="3105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130715</xdr:rowOff>
    </xdr:from>
    <xdr:ext cx="736600" cy="259045"/>
    <xdr:sp macro="" textlink="">
      <xdr:nvSpPr>
        <xdr:cNvPr id="74" name="テキスト ボックス 73"/>
        <xdr:cNvSpPr txBox="1"/>
      </xdr:nvSpPr>
      <xdr:spPr>
        <a:xfrm>
          <a:off x="4165600" y="3191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37763</xdr:rowOff>
    </xdr:from>
    <xdr:to>
      <xdr:col>22</xdr:col>
      <xdr:colOff>165100</xdr:colOff>
      <xdr:row>18</xdr:row>
      <xdr:rowOff>139363</xdr:rowOff>
    </xdr:to>
    <xdr:sp macro="" textlink="">
      <xdr:nvSpPr>
        <xdr:cNvPr id="75" name="楕円 74"/>
        <xdr:cNvSpPr/>
      </xdr:nvSpPr>
      <xdr:spPr bwMode="auto">
        <a:xfrm>
          <a:off x="3835400" y="3098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124139</xdr:rowOff>
    </xdr:from>
    <xdr:ext cx="762000" cy="259045"/>
    <xdr:sp macro="" textlink="">
      <xdr:nvSpPr>
        <xdr:cNvPr id="76" name="テキスト ボックス 75"/>
        <xdr:cNvSpPr txBox="1"/>
      </xdr:nvSpPr>
      <xdr:spPr>
        <a:xfrm>
          <a:off x="3543300" y="318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51054</xdr:rowOff>
    </xdr:from>
    <xdr:to>
      <xdr:col>19</xdr:col>
      <xdr:colOff>38100</xdr:colOff>
      <xdr:row>18</xdr:row>
      <xdr:rowOff>152654</xdr:rowOff>
    </xdr:to>
    <xdr:sp macro="" textlink="">
      <xdr:nvSpPr>
        <xdr:cNvPr id="77" name="楕円 76"/>
        <xdr:cNvSpPr/>
      </xdr:nvSpPr>
      <xdr:spPr bwMode="auto">
        <a:xfrm>
          <a:off x="3213100" y="3111754"/>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162831</xdr:rowOff>
    </xdr:from>
    <xdr:ext cx="762000" cy="259045"/>
    <xdr:sp macro="" textlink="">
      <xdr:nvSpPr>
        <xdr:cNvPr id="78" name="テキスト ボックス 77"/>
        <xdr:cNvSpPr txBox="1"/>
      </xdr:nvSpPr>
      <xdr:spPr>
        <a:xfrm>
          <a:off x="2914650" y="289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73533</xdr:rowOff>
    </xdr:from>
    <xdr:to>
      <xdr:col>15</xdr:col>
      <xdr:colOff>101600</xdr:colOff>
      <xdr:row>19</xdr:row>
      <xdr:rowOff>3683</xdr:rowOff>
    </xdr:to>
    <xdr:sp macro="" textlink="">
      <xdr:nvSpPr>
        <xdr:cNvPr id="79" name="楕円 78"/>
        <xdr:cNvSpPr/>
      </xdr:nvSpPr>
      <xdr:spPr bwMode="auto">
        <a:xfrm>
          <a:off x="2571750" y="3134233"/>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13860</xdr:rowOff>
    </xdr:from>
    <xdr:ext cx="762000" cy="259045"/>
    <xdr:sp macro="" textlink="">
      <xdr:nvSpPr>
        <xdr:cNvPr id="80" name="テキスト ボックス 79"/>
        <xdr:cNvSpPr txBox="1"/>
      </xdr:nvSpPr>
      <xdr:spPr>
        <a:xfrm>
          <a:off x="2279650" y="290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1949450" y="4933950"/>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4933950"/>
          <a:ext cx="1200150" cy="1136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19100" y="5048250"/>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19100" y="5308600"/>
          <a:ext cx="113665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19100" y="5613400"/>
          <a:ext cx="113665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77800" y="5111750"/>
          <a:ext cx="165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63525" y="55626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77800" y="5562600"/>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63525" y="58007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77800" y="5943600"/>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12725" y="5060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12725" y="5321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1949450" y="5499100"/>
          <a:ext cx="3822700" cy="227965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524000" y="51244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1949450" y="777875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1949450" y="7404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25095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1949450" y="7023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25095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1949450" y="6642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25095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1949450" y="6261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25095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1949450" y="5880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25095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1949450" y="5499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25095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1949450" y="5499100"/>
          <a:ext cx="3822700" cy="227965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099050" y="57979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168900" y="743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010150" y="7461471"/>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168900" y="55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010150" y="5797941"/>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317660</xdr:rowOff>
    </xdr:from>
    <xdr:to>
      <xdr:col>29</xdr:col>
      <xdr:colOff>127000</xdr:colOff>
      <xdr:row>37</xdr:row>
      <xdr:rowOff>331151</xdr:rowOff>
    </xdr:to>
    <xdr:cxnSp macro="">
      <xdr:nvCxnSpPr>
        <xdr:cNvPr id="114" name="直線コネクタ 113"/>
        <xdr:cNvCxnSpPr/>
      </xdr:nvCxnSpPr>
      <xdr:spPr bwMode="auto">
        <a:xfrm flipV="1">
          <a:off x="4508500" y="7289960"/>
          <a:ext cx="590550" cy="13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302437</xdr:rowOff>
    </xdr:from>
    <xdr:ext cx="762000" cy="259045"/>
    <xdr:sp macro="" textlink="">
      <xdr:nvSpPr>
        <xdr:cNvPr id="115" name="人口1人当たり決算額の推移平均値テキスト445"/>
        <xdr:cNvSpPr txBox="1"/>
      </xdr:nvSpPr>
      <xdr:spPr>
        <a:xfrm>
          <a:off x="5168900" y="7274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048250" y="7247142"/>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331151</xdr:rowOff>
    </xdr:from>
    <xdr:to>
      <xdr:col>26</xdr:col>
      <xdr:colOff>50800</xdr:colOff>
      <xdr:row>37</xdr:row>
      <xdr:rowOff>334356</xdr:rowOff>
    </xdr:to>
    <xdr:cxnSp macro="">
      <xdr:nvCxnSpPr>
        <xdr:cNvPr id="117" name="直線コネクタ 116"/>
        <xdr:cNvCxnSpPr/>
      </xdr:nvCxnSpPr>
      <xdr:spPr bwMode="auto">
        <a:xfrm flipV="1">
          <a:off x="3886200" y="7303451"/>
          <a:ext cx="622300" cy="3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457700" y="725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xdr:cNvSpPr txBox="1"/>
      </xdr:nvSpPr>
      <xdr:spPr>
        <a:xfrm>
          <a:off x="4165600" y="702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334356</xdr:rowOff>
    </xdr:from>
    <xdr:to>
      <xdr:col>22</xdr:col>
      <xdr:colOff>114300</xdr:colOff>
      <xdr:row>37</xdr:row>
      <xdr:rowOff>340478</xdr:rowOff>
    </xdr:to>
    <xdr:cxnSp macro="">
      <xdr:nvCxnSpPr>
        <xdr:cNvPr id="120" name="直線コネクタ 119"/>
        <xdr:cNvCxnSpPr/>
      </xdr:nvCxnSpPr>
      <xdr:spPr bwMode="auto">
        <a:xfrm flipV="1">
          <a:off x="3257550" y="7306656"/>
          <a:ext cx="628650" cy="6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3835400" y="7257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xdr:cNvSpPr txBox="1"/>
      </xdr:nvSpPr>
      <xdr:spPr>
        <a:xfrm>
          <a:off x="3543300" y="734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337678</xdr:rowOff>
    </xdr:from>
    <xdr:to>
      <xdr:col>18</xdr:col>
      <xdr:colOff>177800</xdr:colOff>
      <xdr:row>37</xdr:row>
      <xdr:rowOff>340478</xdr:rowOff>
    </xdr:to>
    <xdr:cxnSp macro="">
      <xdr:nvCxnSpPr>
        <xdr:cNvPr id="123" name="直線コネクタ 122"/>
        <xdr:cNvCxnSpPr/>
      </xdr:nvCxnSpPr>
      <xdr:spPr bwMode="auto">
        <a:xfrm>
          <a:off x="2622550" y="7309978"/>
          <a:ext cx="635000" cy="2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313674</xdr:rowOff>
    </xdr:from>
    <xdr:to>
      <xdr:col>19</xdr:col>
      <xdr:colOff>38100</xdr:colOff>
      <xdr:row>38</xdr:row>
      <xdr:rowOff>72374</xdr:rowOff>
    </xdr:to>
    <xdr:sp macro="" textlink="">
      <xdr:nvSpPr>
        <xdr:cNvPr id="124" name="フローチャート: 判断 123"/>
        <xdr:cNvSpPr/>
      </xdr:nvSpPr>
      <xdr:spPr bwMode="auto">
        <a:xfrm>
          <a:off x="3213100" y="7285974"/>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57151</xdr:rowOff>
    </xdr:from>
    <xdr:ext cx="762000" cy="259045"/>
    <xdr:sp macro="" textlink="">
      <xdr:nvSpPr>
        <xdr:cNvPr id="125" name="テキスト ボックス 124"/>
        <xdr:cNvSpPr txBox="1"/>
      </xdr:nvSpPr>
      <xdr:spPr>
        <a:xfrm>
          <a:off x="2914650" y="7372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315335</xdr:rowOff>
    </xdr:from>
    <xdr:to>
      <xdr:col>15</xdr:col>
      <xdr:colOff>101600</xdr:colOff>
      <xdr:row>38</xdr:row>
      <xdr:rowOff>74035</xdr:rowOff>
    </xdr:to>
    <xdr:sp macro="" textlink="">
      <xdr:nvSpPr>
        <xdr:cNvPr id="126" name="フローチャート: 判断 125"/>
        <xdr:cNvSpPr/>
      </xdr:nvSpPr>
      <xdr:spPr bwMode="auto">
        <a:xfrm>
          <a:off x="2571750" y="72876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58812</xdr:rowOff>
    </xdr:from>
    <xdr:ext cx="762000" cy="259045"/>
    <xdr:sp macro="" textlink="">
      <xdr:nvSpPr>
        <xdr:cNvPr id="127" name="テキスト ボックス 126"/>
        <xdr:cNvSpPr txBox="1"/>
      </xdr:nvSpPr>
      <xdr:spPr>
        <a:xfrm>
          <a:off x="2279650" y="737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49403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34975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372745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0861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4638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266860</xdr:rowOff>
    </xdr:from>
    <xdr:to>
      <xdr:col>29</xdr:col>
      <xdr:colOff>177800</xdr:colOff>
      <xdr:row>38</xdr:row>
      <xdr:rowOff>25560</xdr:rowOff>
    </xdr:to>
    <xdr:sp macro="" textlink="">
      <xdr:nvSpPr>
        <xdr:cNvPr id="133" name="楕円 132"/>
        <xdr:cNvSpPr/>
      </xdr:nvSpPr>
      <xdr:spPr bwMode="auto">
        <a:xfrm>
          <a:off x="5048250" y="7239160"/>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111937</xdr:rowOff>
    </xdr:from>
    <xdr:ext cx="762000" cy="259045"/>
    <xdr:sp macro="" textlink="">
      <xdr:nvSpPr>
        <xdr:cNvPr id="134" name="人口1人当たり決算額の推移該当値テキスト445"/>
        <xdr:cNvSpPr txBox="1"/>
      </xdr:nvSpPr>
      <xdr:spPr>
        <a:xfrm>
          <a:off x="5168900" y="708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280351</xdr:rowOff>
    </xdr:from>
    <xdr:to>
      <xdr:col>26</xdr:col>
      <xdr:colOff>101600</xdr:colOff>
      <xdr:row>38</xdr:row>
      <xdr:rowOff>39051</xdr:rowOff>
    </xdr:to>
    <xdr:sp macro="" textlink="">
      <xdr:nvSpPr>
        <xdr:cNvPr id="135" name="楕円 134"/>
        <xdr:cNvSpPr/>
      </xdr:nvSpPr>
      <xdr:spPr bwMode="auto">
        <a:xfrm>
          <a:off x="4457700" y="7252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23828</xdr:rowOff>
    </xdr:from>
    <xdr:ext cx="736600" cy="259045"/>
    <xdr:sp macro="" textlink="">
      <xdr:nvSpPr>
        <xdr:cNvPr id="136" name="テキスト ボックス 135"/>
        <xdr:cNvSpPr txBox="1"/>
      </xdr:nvSpPr>
      <xdr:spPr>
        <a:xfrm>
          <a:off x="4165600" y="733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283556</xdr:rowOff>
    </xdr:from>
    <xdr:to>
      <xdr:col>22</xdr:col>
      <xdr:colOff>165100</xdr:colOff>
      <xdr:row>38</xdr:row>
      <xdr:rowOff>42256</xdr:rowOff>
    </xdr:to>
    <xdr:sp macro="" textlink="">
      <xdr:nvSpPr>
        <xdr:cNvPr id="137" name="楕円 136"/>
        <xdr:cNvSpPr/>
      </xdr:nvSpPr>
      <xdr:spPr bwMode="auto">
        <a:xfrm>
          <a:off x="3835400" y="7255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52433</xdr:rowOff>
    </xdr:from>
    <xdr:ext cx="762000" cy="259045"/>
    <xdr:sp macro="" textlink="">
      <xdr:nvSpPr>
        <xdr:cNvPr id="138" name="テキスト ボックス 137"/>
        <xdr:cNvSpPr txBox="1"/>
      </xdr:nvSpPr>
      <xdr:spPr>
        <a:xfrm>
          <a:off x="3543300" y="702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289678</xdr:rowOff>
    </xdr:from>
    <xdr:to>
      <xdr:col>19</xdr:col>
      <xdr:colOff>38100</xdr:colOff>
      <xdr:row>38</xdr:row>
      <xdr:rowOff>48378</xdr:rowOff>
    </xdr:to>
    <xdr:sp macro="" textlink="">
      <xdr:nvSpPr>
        <xdr:cNvPr id="139" name="楕円 138"/>
        <xdr:cNvSpPr/>
      </xdr:nvSpPr>
      <xdr:spPr bwMode="auto">
        <a:xfrm>
          <a:off x="3213100" y="7261978"/>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58555</xdr:rowOff>
    </xdr:from>
    <xdr:ext cx="762000" cy="259045"/>
    <xdr:sp macro="" textlink="">
      <xdr:nvSpPr>
        <xdr:cNvPr id="140" name="テキスト ボックス 139"/>
        <xdr:cNvSpPr txBox="1"/>
      </xdr:nvSpPr>
      <xdr:spPr>
        <a:xfrm>
          <a:off x="2914650" y="703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286878</xdr:rowOff>
    </xdr:from>
    <xdr:to>
      <xdr:col>15</xdr:col>
      <xdr:colOff>101600</xdr:colOff>
      <xdr:row>38</xdr:row>
      <xdr:rowOff>45578</xdr:rowOff>
    </xdr:to>
    <xdr:sp macro="" textlink="">
      <xdr:nvSpPr>
        <xdr:cNvPr id="141" name="楕円 140"/>
        <xdr:cNvSpPr/>
      </xdr:nvSpPr>
      <xdr:spPr bwMode="auto">
        <a:xfrm>
          <a:off x="2571750" y="7259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55755</xdr:rowOff>
    </xdr:from>
    <xdr:ext cx="762000" cy="259045"/>
    <xdr:sp macro="" textlink="">
      <xdr:nvSpPr>
        <xdr:cNvPr id="142" name="テキスト ボックス 141"/>
        <xdr:cNvSpPr txBox="1"/>
      </xdr:nvSpPr>
      <xdr:spPr>
        <a:xfrm>
          <a:off x="2279650" y="702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49,397
48,990
299.69
33,745,796
31,480,583
2,234,199
16,981,218
31,033,919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11651" y="6722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6858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11651" y="6353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6858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11651" y="598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6858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617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6858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6858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4886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176395" y="5174069"/>
          <a:ext cx="1270" cy="1298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229100" y="647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108450" y="64723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229100" y="496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108450" y="51740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7760</xdr:rowOff>
    </xdr:from>
    <xdr:to>
      <xdr:col>24</xdr:col>
      <xdr:colOff>63500</xdr:colOff>
      <xdr:row>37</xdr:row>
      <xdr:rowOff>25641</xdr:rowOff>
    </xdr:to>
    <xdr:cxnSp macro="">
      <xdr:nvCxnSpPr>
        <xdr:cNvPr id="61" name="直線コネクタ 60"/>
        <xdr:cNvCxnSpPr/>
      </xdr:nvCxnSpPr>
      <xdr:spPr>
        <a:xfrm flipV="1">
          <a:off x="3429000" y="6122810"/>
          <a:ext cx="749300" cy="1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xdr:cNvSpPr txBox="1"/>
      </xdr:nvSpPr>
      <xdr:spPr>
        <a:xfrm>
          <a:off x="4229100" y="5746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127500" y="58887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156223</xdr:rowOff>
    </xdr:from>
    <xdr:to>
      <xdr:col>19</xdr:col>
      <xdr:colOff>177800</xdr:colOff>
      <xdr:row>37</xdr:row>
      <xdr:rowOff>25641</xdr:rowOff>
    </xdr:to>
    <xdr:cxnSp macro="">
      <xdr:nvCxnSpPr>
        <xdr:cNvPr id="64" name="直線コネクタ 63"/>
        <xdr:cNvCxnSpPr/>
      </xdr:nvCxnSpPr>
      <xdr:spPr>
        <a:xfrm>
          <a:off x="2622550" y="6106173"/>
          <a:ext cx="80645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384550" y="58975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xdr:cNvSpPr txBox="1"/>
      </xdr:nvSpPr>
      <xdr:spPr>
        <a:xfrm>
          <a:off x="3154895" y="56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156223</xdr:rowOff>
    </xdr:from>
    <xdr:to>
      <xdr:col>15</xdr:col>
      <xdr:colOff>50800</xdr:colOff>
      <xdr:row>37</xdr:row>
      <xdr:rowOff>45987</xdr:rowOff>
    </xdr:to>
    <xdr:cxnSp macro="">
      <xdr:nvCxnSpPr>
        <xdr:cNvPr id="67" name="直線コネクタ 66"/>
        <xdr:cNvCxnSpPr/>
      </xdr:nvCxnSpPr>
      <xdr:spPr>
        <a:xfrm flipV="1">
          <a:off x="1828800" y="6106173"/>
          <a:ext cx="79375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571750" y="594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xdr:cNvSpPr txBox="1"/>
      </xdr:nvSpPr>
      <xdr:spPr>
        <a:xfrm>
          <a:off x="2361145" y="573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45987</xdr:rowOff>
    </xdr:from>
    <xdr:to>
      <xdr:col>10</xdr:col>
      <xdr:colOff>114300</xdr:colOff>
      <xdr:row>37</xdr:row>
      <xdr:rowOff>96215</xdr:rowOff>
    </xdr:to>
    <xdr:cxnSp macro="">
      <xdr:nvCxnSpPr>
        <xdr:cNvPr id="70" name="直線コネクタ 69"/>
        <xdr:cNvCxnSpPr/>
      </xdr:nvCxnSpPr>
      <xdr:spPr>
        <a:xfrm flipV="1">
          <a:off x="1028700" y="6161037"/>
          <a:ext cx="800100" cy="5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169964</xdr:rowOff>
    </xdr:from>
    <xdr:to>
      <xdr:col>10</xdr:col>
      <xdr:colOff>165100</xdr:colOff>
      <xdr:row>38</xdr:row>
      <xdr:rowOff>100114</xdr:rowOff>
    </xdr:to>
    <xdr:sp macro="" textlink="">
      <xdr:nvSpPr>
        <xdr:cNvPr id="71" name="フローチャート: 判断 70"/>
        <xdr:cNvSpPr/>
      </xdr:nvSpPr>
      <xdr:spPr>
        <a:xfrm>
          <a:off x="1778000" y="62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91241</xdr:rowOff>
    </xdr:from>
    <xdr:ext cx="534377" cy="259045"/>
    <xdr:sp macro="" textlink="">
      <xdr:nvSpPr>
        <xdr:cNvPr id="72" name="テキスト ボックス 71"/>
        <xdr:cNvSpPr txBox="1"/>
      </xdr:nvSpPr>
      <xdr:spPr>
        <a:xfrm>
          <a:off x="1580661" y="63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1880</xdr:rowOff>
    </xdr:from>
    <xdr:to>
      <xdr:col>6</xdr:col>
      <xdr:colOff>38100</xdr:colOff>
      <xdr:row>38</xdr:row>
      <xdr:rowOff>103480</xdr:rowOff>
    </xdr:to>
    <xdr:sp macro="" textlink="">
      <xdr:nvSpPr>
        <xdr:cNvPr id="73" name="フローチャート: 判断 72"/>
        <xdr:cNvSpPr/>
      </xdr:nvSpPr>
      <xdr:spPr>
        <a:xfrm>
          <a:off x="984250" y="62820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94607</xdr:rowOff>
    </xdr:from>
    <xdr:ext cx="534377" cy="259045"/>
    <xdr:sp macro="" textlink="">
      <xdr:nvSpPr>
        <xdr:cNvPr id="74" name="テキスト ボックス 73"/>
        <xdr:cNvSpPr txBox="1"/>
      </xdr:nvSpPr>
      <xdr:spPr>
        <a:xfrm>
          <a:off x="786911" y="637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128410</xdr:rowOff>
    </xdr:from>
    <xdr:to>
      <xdr:col>24</xdr:col>
      <xdr:colOff>114300</xdr:colOff>
      <xdr:row>37</xdr:row>
      <xdr:rowOff>58560</xdr:rowOff>
    </xdr:to>
    <xdr:sp macro="" textlink="">
      <xdr:nvSpPr>
        <xdr:cNvPr id="80" name="楕円 79"/>
        <xdr:cNvSpPr/>
      </xdr:nvSpPr>
      <xdr:spPr>
        <a:xfrm>
          <a:off x="4127500" y="60783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106837</xdr:rowOff>
    </xdr:from>
    <xdr:ext cx="534377" cy="259045"/>
    <xdr:sp macro="" textlink="">
      <xdr:nvSpPr>
        <xdr:cNvPr id="81" name="人件費該当値テキスト"/>
        <xdr:cNvSpPr txBox="1"/>
      </xdr:nvSpPr>
      <xdr:spPr>
        <a:xfrm>
          <a:off x="4229100" y="605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146291</xdr:rowOff>
    </xdr:from>
    <xdr:to>
      <xdr:col>20</xdr:col>
      <xdr:colOff>38100</xdr:colOff>
      <xdr:row>37</xdr:row>
      <xdr:rowOff>76441</xdr:rowOff>
    </xdr:to>
    <xdr:sp macro="" textlink="">
      <xdr:nvSpPr>
        <xdr:cNvPr id="82" name="楕円 81"/>
        <xdr:cNvSpPr/>
      </xdr:nvSpPr>
      <xdr:spPr>
        <a:xfrm>
          <a:off x="3384550" y="609624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67568</xdr:rowOff>
    </xdr:from>
    <xdr:ext cx="534377" cy="259045"/>
    <xdr:sp macro="" textlink="">
      <xdr:nvSpPr>
        <xdr:cNvPr id="83" name="テキスト ボックス 82"/>
        <xdr:cNvSpPr txBox="1"/>
      </xdr:nvSpPr>
      <xdr:spPr>
        <a:xfrm>
          <a:off x="3187211" y="618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105423</xdr:rowOff>
    </xdr:from>
    <xdr:to>
      <xdr:col>15</xdr:col>
      <xdr:colOff>101600</xdr:colOff>
      <xdr:row>37</xdr:row>
      <xdr:rowOff>35573</xdr:rowOff>
    </xdr:to>
    <xdr:sp macro="" textlink="">
      <xdr:nvSpPr>
        <xdr:cNvPr id="84" name="楕円 83"/>
        <xdr:cNvSpPr/>
      </xdr:nvSpPr>
      <xdr:spPr>
        <a:xfrm>
          <a:off x="2571750" y="60553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26700</xdr:rowOff>
    </xdr:from>
    <xdr:ext cx="534377" cy="259045"/>
    <xdr:sp macro="" textlink="">
      <xdr:nvSpPr>
        <xdr:cNvPr id="85" name="テキスト ボックス 84"/>
        <xdr:cNvSpPr txBox="1"/>
      </xdr:nvSpPr>
      <xdr:spPr>
        <a:xfrm>
          <a:off x="2393461" y="614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166637</xdr:rowOff>
    </xdr:from>
    <xdr:to>
      <xdr:col>10</xdr:col>
      <xdr:colOff>165100</xdr:colOff>
      <xdr:row>37</xdr:row>
      <xdr:rowOff>96787</xdr:rowOff>
    </xdr:to>
    <xdr:sp macro="" textlink="">
      <xdr:nvSpPr>
        <xdr:cNvPr id="86" name="楕円 85"/>
        <xdr:cNvSpPr/>
      </xdr:nvSpPr>
      <xdr:spPr>
        <a:xfrm>
          <a:off x="1778000" y="61165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113314</xdr:rowOff>
    </xdr:from>
    <xdr:ext cx="534377" cy="259045"/>
    <xdr:sp macro="" textlink="">
      <xdr:nvSpPr>
        <xdr:cNvPr id="87" name="テキスト ボックス 86"/>
        <xdr:cNvSpPr txBox="1"/>
      </xdr:nvSpPr>
      <xdr:spPr>
        <a:xfrm>
          <a:off x="1580661" y="589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45415</xdr:rowOff>
    </xdr:from>
    <xdr:to>
      <xdr:col>6</xdr:col>
      <xdr:colOff>38100</xdr:colOff>
      <xdr:row>37</xdr:row>
      <xdr:rowOff>147015</xdr:rowOff>
    </xdr:to>
    <xdr:sp macro="" textlink="">
      <xdr:nvSpPr>
        <xdr:cNvPr id="88" name="楕円 87"/>
        <xdr:cNvSpPr/>
      </xdr:nvSpPr>
      <xdr:spPr>
        <a:xfrm>
          <a:off x="984250" y="61604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163542</xdr:rowOff>
    </xdr:from>
    <xdr:ext cx="534377" cy="259045"/>
    <xdr:sp macro="" textlink="">
      <xdr:nvSpPr>
        <xdr:cNvPr id="89" name="テキスト ボックス 88"/>
        <xdr:cNvSpPr txBox="1"/>
      </xdr:nvSpPr>
      <xdr:spPr>
        <a:xfrm>
          <a:off x="786911" y="59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685800" y="9791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47511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685800" y="9423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28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6858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8919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685800" y="8693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55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685800" y="8324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18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7820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176395" y="8468882"/>
          <a:ext cx="1270" cy="1231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229100" y="970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108450" y="97005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229100" y="825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108450" y="84688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27391</xdr:rowOff>
    </xdr:from>
    <xdr:to>
      <xdr:col>24</xdr:col>
      <xdr:colOff>63500</xdr:colOff>
      <xdr:row>58</xdr:row>
      <xdr:rowOff>60716</xdr:rowOff>
    </xdr:to>
    <xdr:cxnSp macro="">
      <xdr:nvCxnSpPr>
        <xdr:cNvPr id="118" name="直線コネクタ 117"/>
        <xdr:cNvCxnSpPr/>
      </xdr:nvCxnSpPr>
      <xdr:spPr>
        <a:xfrm flipV="1">
          <a:off x="3429000" y="9609541"/>
          <a:ext cx="749300" cy="3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xdr:cNvSpPr txBox="1"/>
      </xdr:nvSpPr>
      <xdr:spPr>
        <a:xfrm>
          <a:off x="4229100" y="94157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127500" y="95579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60716</xdr:rowOff>
    </xdr:from>
    <xdr:to>
      <xdr:col>19</xdr:col>
      <xdr:colOff>177800</xdr:colOff>
      <xdr:row>58</xdr:row>
      <xdr:rowOff>74930</xdr:rowOff>
    </xdr:to>
    <xdr:cxnSp macro="">
      <xdr:nvCxnSpPr>
        <xdr:cNvPr id="121" name="直線コネクタ 120"/>
        <xdr:cNvCxnSpPr/>
      </xdr:nvCxnSpPr>
      <xdr:spPr>
        <a:xfrm flipV="1">
          <a:off x="2622550" y="9642866"/>
          <a:ext cx="806450" cy="1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384550" y="95689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xdr:cNvSpPr txBox="1"/>
      </xdr:nvSpPr>
      <xdr:spPr>
        <a:xfrm>
          <a:off x="3187211" y="935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70737</xdr:rowOff>
    </xdr:from>
    <xdr:to>
      <xdr:col>15</xdr:col>
      <xdr:colOff>50800</xdr:colOff>
      <xdr:row>58</xdr:row>
      <xdr:rowOff>74930</xdr:rowOff>
    </xdr:to>
    <xdr:cxnSp macro="">
      <xdr:nvCxnSpPr>
        <xdr:cNvPr id="124" name="直線コネクタ 123"/>
        <xdr:cNvCxnSpPr/>
      </xdr:nvCxnSpPr>
      <xdr:spPr>
        <a:xfrm>
          <a:off x="1828800" y="9652887"/>
          <a:ext cx="793750" cy="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571750" y="95807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xdr:cNvSpPr txBox="1"/>
      </xdr:nvSpPr>
      <xdr:spPr>
        <a:xfrm>
          <a:off x="2393461" y="936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70737</xdr:rowOff>
    </xdr:from>
    <xdr:to>
      <xdr:col>10</xdr:col>
      <xdr:colOff>114300</xdr:colOff>
      <xdr:row>58</xdr:row>
      <xdr:rowOff>100373</xdr:rowOff>
    </xdr:to>
    <xdr:cxnSp macro="">
      <xdr:nvCxnSpPr>
        <xdr:cNvPr id="127" name="直線コネクタ 126"/>
        <xdr:cNvCxnSpPr/>
      </xdr:nvCxnSpPr>
      <xdr:spPr>
        <a:xfrm flipV="1">
          <a:off x="1028700" y="9652887"/>
          <a:ext cx="800100" cy="2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34589</xdr:rowOff>
    </xdr:from>
    <xdr:to>
      <xdr:col>10</xdr:col>
      <xdr:colOff>165100</xdr:colOff>
      <xdr:row>58</xdr:row>
      <xdr:rowOff>136189</xdr:rowOff>
    </xdr:to>
    <xdr:sp macro="" textlink="">
      <xdr:nvSpPr>
        <xdr:cNvPr id="128" name="フローチャート: 判断 127"/>
        <xdr:cNvSpPr/>
      </xdr:nvSpPr>
      <xdr:spPr>
        <a:xfrm>
          <a:off x="1778000" y="96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127316</xdr:rowOff>
    </xdr:from>
    <xdr:ext cx="534377" cy="259045"/>
    <xdr:sp macro="" textlink="">
      <xdr:nvSpPr>
        <xdr:cNvPr id="129" name="テキスト ボックス 128"/>
        <xdr:cNvSpPr txBox="1"/>
      </xdr:nvSpPr>
      <xdr:spPr>
        <a:xfrm>
          <a:off x="1580661" y="970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43269</xdr:rowOff>
    </xdr:from>
    <xdr:to>
      <xdr:col>6</xdr:col>
      <xdr:colOff>38100</xdr:colOff>
      <xdr:row>58</xdr:row>
      <xdr:rowOff>144869</xdr:rowOff>
    </xdr:to>
    <xdr:sp macro="" textlink="">
      <xdr:nvSpPr>
        <xdr:cNvPr id="130" name="フローチャート: 判断 129"/>
        <xdr:cNvSpPr/>
      </xdr:nvSpPr>
      <xdr:spPr>
        <a:xfrm>
          <a:off x="984250" y="96254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161396</xdr:rowOff>
    </xdr:from>
    <xdr:ext cx="534377" cy="259045"/>
    <xdr:sp macro="" textlink="">
      <xdr:nvSpPr>
        <xdr:cNvPr id="131" name="テキスト ボックス 130"/>
        <xdr:cNvSpPr txBox="1"/>
      </xdr:nvSpPr>
      <xdr:spPr>
        <a:xfrm>
          <a:off x="786911" y="941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148041</xdr:rowOff>
    </xdr:from>
    <xdr:to>
      <xdr:col>24</xdr:col>
      <xdr:colOff>114300</xdr:colOff>
      <xdr:row>58</xdr:row>
      <xdr:rowOff>78191</xdr:rowOff>
    </xdr:to>
    <xdr:sp macro="" textlink="">
      <xdr:nvSpPr>
        <xdr:cNvPr id="137" name="楕円 136"/>
        <xdr:cNvSpPr/>
      </xdr:nvSpPr>
      <xdr:spPr>
        <a:xfrm>
          <a:off x="4127500" y="95650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119311</xdr:rowOff>
    </xdr:from>
    <xdr:ext cx="534377" cy="259045"/>
    <xdr:sp macro="" textlink="">
      <xdr:nvSpPr>
        <xdr:cNvPr id="138" name="物件費該当値テキスト"/>
        <xdr:cNvSpPr txBox="1"/>
      </xdr:nvSpPr>
      <xdr:spPr>
        <a:xfrm>
          <a:off x="4229100" y="953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9916</xdr:rowOff>
    </xdr:from>
    <xdr:to>
      <xdr:col>20</xdr:col>
      <xdr:colOff>38100</xdr:colOff>
      <xdr:row>58</xdr:row>
      <xdr:rowOff>111516</xdr:rowOff>
    </xdr:to>
    <xdr:sp macro="" textlink="">
      <xdr:nvSpPr>
        <xdr:cNvPr id="139" name="楕円 138"/>
        <xdr:cNvSpPr/>
      </xdr:nvSpPr>
      <xdr:spPr>
        <a:xfrm>
          <a:off x="3384550" y="95920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102643</xdr:rowOff>
    </xdr:from>
    <xdr:ext cx="534377" cy="259045"/>
    <xdr:sp macro="" textlink="">
      <xdr:nvSpPr>
        <xdr:cNvPr id="140" name="テキスト ボックス 139"/>
        <xdr:cNvSpPr txBox="1"/>
      </xdr:nvSpPr>
      <xdr:spPr>
        <a:xfrm>
          <a:off x="3187211" y="9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24130</xdr:rowOff>
    </xdr:from>
    <xdr:to>
      <xdr:col>15</xdr:col>
      <xdr:colOff>101600</xdr:colOff>
      <xdr:row>58</xdr:row>
      <xdr:rowOff>125730</xdr:rowOff>
    </xdr:to>
    <xdr:sp macro="" textlink="">
      <xdr:nvSpPr>
        <xdr:cNvPr id="141" name="楕円 140"/>
        <xdr:cNvSpPr/>
      </xdr:nvSpPr>
      <xdr:spPr>
        <a:xfrm>
          <a:off x="2571750" y="960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116857</xdr:rowOff>
    </xdr:from>
    <xdr:ext cx="534377" cy="259045"/>
    <xdr:sp macro="" textlink="">
      <xdr:nvSpPr>
        <xdr:cNvPr id="142" name="テキスト ボックス 141"/>
        <xdr:cNvSpPr txBox="1"/>
      </xdr:nvSpPr>
      <xdr:spPr>
        <a:xfrm>
          <a:off x="2393461" y="969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19937</xdr:rowOff>
    </xdr:from>
    <xdr:to>
      <xdr:col>10</xdr:col>
      <xdr:colOff>165100</xdr:colOff>
      <xdr:row>58</xdr:row>
      <xdr:rowOff>121537</xdr:rowOff>
    </xdr:to>
    <xdr:sp macro="" textlink="">
      <xdr:nvSpPr>
        <xdr:cNvPr id="143" name="楕円 142"/>
        <xdr:cNvSpPr/>
      </xdr:nvSpPr>
      <xdr:spPr>
        <a:xfrm>
          <a:off x="1778000" y="960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138064</xdr:rowOff>
    </xdr:from>
    <xdr:ext cx="534377" cy="259045"/>
    <xdr:sp macro="" textlink="">
      <xdr:nvSpPr>
        <xdr:cNvPr id="144" name="テキスト ボックス 143"/>
        <xdr:cNvSpPr txBox="1"/>
      </xdr:nvSpPr>
      <xdr:spPr>
        <a:xfrm>
          <a:off x="1580661" y="939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49573</xdr:rowOff>
    </xdr:from>
    <xdr:to>
      <xdr:col>6</xdr:col>
      <xdr:colOff>38100</xdr:colOff>
      <xdr:row>58</xdr:row>
      <xdr:rowOff>151173</xdr:rowOff>
    </xdr:to>
    <xdr:sp macro="" textlink="">
      <xdr:nvSpPr>
        <xdr:cNvPr id="145" name="楕円 144"/>
        <xdr:cNvSpPr/>
      </xdr:nvSpPr>
      <xdr:spPr>
        <a:xfrm>
          <a:off x="984250" y="963172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142300</xdr:rowOff>
    </xdr:from>
    <xdr:ext cx="534377" cy="259045"/>
    <xdr:sp macro="" textlink="">
      <xdr:nvSpPr>
        <xdr:cNvPr id="146" name="テキスト ボックス 145"/>
        <xdr:cNvSpPr txBox="1"/>
      </xdr:nvSpPr>
      <xdr:spPr>
        <a:xfrm>
          <a:off x="786911" y="972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685800" y="131481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475114" y="1301225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685800" y="12834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11651" y="12698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685800" y="125203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11651" y="12384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685800" y="122065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11651" y="120642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685800" y="11892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11651" y="11750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685800" y="11572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436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176395" y="11769117"/>
          <a:ext cx="1270" cy="1369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229100" y="13142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108450" y="131386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229100" y="1155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108450" y="11769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124025</xdr:rowOff>
    </xdr:from>
    <xdr:to>
      <xdr:col>24</xdr:col>
      <xdr:colOff>63500</xdr:colOff>
      <xdr:row>78</xdr:row>
      <xdr:rowOff>152845</xdr:rowOff>
    </xdr:to>
    <xdr:cxnSp macro="">
      <xdr:nvCxnSpPr>
        <xdr:cNvPr id="177" name="直線コネクタ 176"/>
        <xdr:cNvCxnSpPr/>
      </xdr:nvCxnSpPr>
      <xdr:spPr>
        <a:xfrm>
          <a:off x="3429000" y="13008175"/>
          <a:ext cx="749300" cy="2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xdr:cNvSpPr txBox="1"/>
      </xdr:nvSpPr>
      <xdr:spPr>
        <a:xfrm>
          <a:off x="4229100" y="12785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127500" y="1292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121021</xdr:rowOff>
    </xdr:from>
    <xdr:to>
      <xdr:col>19</xdr:col>
      <xdr:colOff>177800</xdr:colOff>
      <xdr:row>78</xdr:row>
      <xdr:rowOff>124025</xdr:rowOff>
    </xdr:to>
    <xdr:cxnSp macro="">
      <xdr:nvCxnSpPr>
        <xdr:cNvPr id="180" name="直線コネクタ 179"/>
        <xdr:cNvCxnSpPr/>
      </xdr:nvCxnSpPr>
      <xdr:spPr>
        <a:xfrm>
          <a:off x="2622550" y="13005171"/>
          <a:ext cx="80645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384550" y="129256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187211" y="1271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121021</xdr:rowOff>
    </xdr:from>
    <xdr:to>
      <xdr:col>15</xdr:col>
      <xdr:colOff>50800</xdr:colOff>
      <xdr:row>79</xdr:row>
      <xdr:rowOff>1936</xdr:rowOff>
    </xdr:to>
    <xdr:cxnSp macro="">
      <xdr:nvCxnSpPr>
        <xdr:cNvPr id="183" name="直線コネクタ 182"/>
        <xdr:cNvCxnSpPr/>
      </xdr:nvCxnSpPr>
      <xdr:spPr>
        <a:xfrm flipV="1">
          <a:off x="1828800" y="13005171"/>
          <a:ext cx="793750" cy="4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571750" y="1294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xdr:cNvSpPr txBox="1"/>
      </xdr:nvSpPr>
      <xdr:spPr>
        <a:xfrm>
          <a:off x="2406728" y="1273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1936</xdr:rowOff>
    </xdr:from>
    <xdr:to>
      <xdr:col>10</xdr:col>
      <xdr:colOff>114300</xdr:colOff>
      <xdr:row>79</xdr:row>
      <xdr:rowOff>24665</xdr:rowOff>
    </xdr:to>
    <xdr:cxnSp macro="">
      <xdr:nvCxnSpPr>
        <xdr:cNvPr id="186" name="直線コネクタ 185"/>
        <xdr:cNvCxnSpPr/>
      </xdr:nvCxnSpPr>
      <xdr:spPr>
        <a:xfrm flipV="1">
          <a:off x="1028700" y="13051186"/>
          <a:ext cx="800100" cy="2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121492</xdr:rowOff>
    </xdr:from>
    <xdr:to>
      <xdr:col>10</xdr:col>
      <xdr:colOff>165100</xdr:colOff>
      <xdr:row>79</xdr:row>
      <xdr:rowOff>51642</xdr:rowOff>
    </xdr:to>
    <xdr:sp macro="" textlink="">
      <xdr:nvSpPr>
        <xdr:cNvPr id="187" name="フローチャート: 判断 186"/>
        <xdr:cNvSpPr/>
      </xdr:nvSpPr>
      <xdr:spPr>
        <a:xfrm>
          <a:off x="1778000" y="130056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68169</xdr:rowOff>
    </xdr:from>
    <xdr:ext cx="469744" cy="259045"/>
    <xdr:sp macro="" textlink="">
      <xdr:nvSpPr>
        <xdr:cNvPr id="188" name="テキスト ボックス 187"/>
        <xdr:cNvSpPr txBox="1"/>
      </xdr:nvSpPr>
      <xdr:spPr>
        <a:xfrm>
          <a:off x="1612978" y="12787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105490</xdr:rowOff>
    </xdr:from>
    <xdr:to>
      <xdr:col>6</xdr:col>
      <xdr:colOff>38100</xdr:colOff>
      <xdr:row>79</xdr:row>
      <xdr:rowOff>35640</xdr:rowOff>
    </xdr:to>
    <xdr:sp macro="" textlink="">
      <xdr:nvSpPr>
        <xdr:cNvPr id="189" name="フローチャート: 判断 188"/>
        <xdr:cNvSpPr/>
      </xdr:nvSpPr>
      <xdr:spPr>
        <a:xfrm>
          <a:off x="984250" y="129896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52167</xdr:rowOff>
    </xdr:from>
    <xdr:ext cx="469744" cy="259045"/>
    <xdr:sp macro="" textlink="">
      <xdr:nvSpPr>
        <xdr:cNvPr id="190" name="テキスト ボックス 189"/>
        <xdr:cNvSpPr txBox="1"/>
      </xdr:nvSpPr>
      <xdr:spPr>
        <a:xfrm>
          <a:off x="819228" y="1277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102045</xdr:rowOff>
    </xdr:from>
    <xdr:to>
      <xdr:col>24</xdr:col>
      <xdr:colOff>114300</xdr:colOff>
      <xdr:row>79</xdr:row>
      <xdr:rowOff>32195</xdr:rowOff>
    </xdr:to>
    <xdr:sp macro="" textlink="">
      <xdr:nvSpPr>
        <xdr:cNvPr id="196" name="楕円 195"/>
        <xdr:cNvSpPr/>
      </xdr:nvSpPr>
      <xdr:spPr>
        <a:xfrm>
          <a:off x="4127500" y="129861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22310</xdr:rowOff>
    </xdr:from>
    <xdr:ext cx="469744" cy="259045"/>
    <xdr:sp macro="" textlink="">
      <xdr:nvSpPr>
        <xdr:cNvPr id="197" name="維持補修費該当値テキスト"/>
        <xdr:cNvSpPr txBox="1"/>
      </xdr:nvSpPr>
      <xdr:spPr>
        <a:xfrm>
          <a:off x="4229100" y="1290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73225</xdr:rowOff>
    </xdr:from>
    <xdr:to>
      <xdr:col>20</xdr:col>
      <xdr:colOff>38100</xdr:colOff>
      <xdr:row>79</xdr:row>
      <xdr:rowOff>3375</xdr:rowOff>
    </xdr:to>
    <xdr:sp macro="" textlink="">
      <xdr:nvSpPr>
        <xdr:cNvPr id="198" name="楕円 197"/>
        <xdr:cNvSpPr/>
      </xdr:nvSpPr>
      <xdr:spPr>
        <a:xfrm>
          <a:off x="3384550" y="129573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165952</xdr:rowOff>
    </xdr:from>
    <xdr:ext cx="469744" cy="259045"/>
    <xdr:sp macro="" textlink="">
      <xdr:nvSpPr>
        <xdr:cNvPr id="199" name="テキスト ボックス 198"/>
        <xdr:cNvSpPr txBox="1"/>
      </xdr:nvSpPr>
      <xdr:spPr>
        <a:xfrm>
          <a:off x="3219528" y="1305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70221</xdr:rowOff>
    </xdr:from>
    <xdr:to>
      <xdr:col>15</xdr:col>
      <xdr:colOff>101600</xdr:colOff>
      <xdr:row>79</xdr:row>
      <xdr:rowOff>371</xdr:rowOff>
    </xdr:to>
    <xdr:sp macro="" textlink="">
      <xdr:nvSpPr>
        <xdr:cNvPr id="200" name="楕円 199"/>
        <xdr:cNvSpPr/>
      </xdr:nvSpPr>
      <xdr:spPr>
        <a:xfrm>
          <a:off x="2571750" y="129543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162948</xdr:rowOff>
    </xdr:from>
    <xdr:ext cx="469744" cy="259045"/>
    <xdr:sp macro="" textlink="">
      <xdr:nvSpPr>
        <xdr:cNvPr id="201" name="テキスト ボックス 200"/>
        <xdr:cNvSpPr txBox="1"/>
      </xdr:nvSpPr>
      <xdr:spPr>
        <a:xfrm>
          <a:off x="2406728" y="1304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122586</xdr:rowOff>
    </xdr:from>
    <xdr:to>
      <xdr:col>10</xdr:col>
      <xdr:colOff>165100</xdr:colOff>
      <xdr:row>79</xdr:row>
      <xdr:rowOff>52736</xdr:rowOff>
    </xdr:to>
    <xdr:sp macro="" textlink="">
      <xdr:nvSpPr>
        <xdr:cNvPr id="202" name="楕円 201"/>
        <xdr:cNvSpPr/>
      </xdr:nvSpPr>
      <xdr:spPr>
        <a:xfrm>
          <a:off x="1778000" y="130067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43863</xdr:rowOff>
    </xdr:from>
    <xdr:ext cx="469744" cy="259045"/>
    <xdr:sp macro="" textlink="">
      <xdr:nvSpPr>
        <xdr:cNvPr id="203" name="テキスト ボックス 202"/>
        <xdr:cNvSpPr txBox="1"/>
      </xdr:nvSpPr>
      <xdr:spPr>
        <a:xfrm>
          <a:off x="1612978" y="1309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145315</xdr:rowOff>
    </xdr:from>
    <xdr:to>
      <xdr:col>6</xdr:col>
      <xdr:colOff>38100</xdr:colOff>
      <xdr:row>79</xdr:row>
      <xdr:rowOff>75465</xdr:rowOff>
    </xdr:to>
    <xdr:sp macro="" textlink="">
      <xdr:nvSpPr>
        <xdr:cNvPr id="204" name="楕円 203"/>
        <xdr:cNvSpPr/>
      </xdr:nvSpPr>
      <xdr:spPr>
        <a:xfrm>
          <a:off x="984250" y="130294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66592</xdr:rowOff>
    </xdr:from>
    <xdr:ext cx="469744" cy="259045"/>
    <xdr:sp macro="" textlink="">
      <xdr:nvSpPr>
        <xdr:cNvPr id="205" name="テキスト ボックス 204"/>
        <xdr:cNvSpPr txBox="1"/>
      </xdr:nvSpPr>
      <xdr:spPr>
        <a:xfrm>
          <a:off x="819228" y="1311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1165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685800" y="16500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11651" y="163587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685800" y="16174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11651" y="160321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685800" y="15847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57055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685800" y="15521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3789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685800" y="15194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052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685800" y="148744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47385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176395" y="14834867"/>
          <a:ext cx="1270" cy="157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229100" y="1641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108450" y="164114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229100" y="146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108450" y="148348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166272</xdr:rowOff>
    </xdr:from>
    <xdr:to>
      <xdr:col>24</xdr:col>
      <xdr:colOff>63500</xdr:colOff>
      <xdr:row>94</xdr:row>
      <xdr:rowOff>153894</xdr:rowOff>
    </xdr:to>
    <xdr:cxnSp macro="">
      <xdr:nvCxnSpPr>
        <xdr:cNvPr id="237" name="直線コネクタ 236"/>
        <xdr:cNvCxnSpPr/>
      </xdr:nvCxnSpPr>
      <xdr:spPr>
        <a:xfrm>
          <a:off x="3429000" y="15539622"/>
          <a:ext cx="749300" cy="15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xdr:cNvSpPr txBox="1"/>
      </xdr:nvSpPr>
      <xdr:spPr>
        <a:xfrm>
          <a:off x="4229100" y="158267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127500" y="1584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166272</xdr:rowOff>
    </xdr:from>
    <xdr:to>
      <xdr:col>19</xdr:col>
      <xdr:colOff>177800</xdr:colOff>
      <xdr:row>95</xdr:row>
      <xdr:rowOff>111875</xdr:rowOff>
    </xdr:to>
    <xdr:cxnSp macro="">
      <xdr:nvCxnSpPr>
        <xdr:cNvPr id="240" name="直線コネクタ 239"/>
        <xdr:cNvCxnSpPr/>
      </xdr:nvCxnSpPr>
      <xdr:spPr>
        <a:xfrm flipV="1">
          <a:off x="2622550" y="15539622"/>
          <a:ext cx="806450" cy="28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384550" y="157341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xdr:cNvSpPr txBox="1"/>
      </xdr:nvSpPr>
      <xdr:spPr>
        <a:xfrm>
          <a:off x="3154895" y="15826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111875</xdr:rowOff>
    </xdr:from>
    <xdr:to>
      <xdr:col>15</xdr:col>
      <xdr:colOff>50800</xdr:colOff>
      <xdr:row>95</xdr:row>
      <xdr:rowOff>145404</xdr:rowOff>
    </xdr:to>
    <xdr:cxnSp macro="">
      <xdr:nvCxnSpPr>
        <xdr:cNvPr id="243" name="直線コネクタ 242"/>
        <xdr:cNvCxnSpPr/>
      </xdr:nvCxnSpPr>
      <xdr:spPr>
        <a:xfrm flipV="1">
          <a:off x="1828800" y="15828125"/>
          <a:ext cx="793750" cy="3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571750" y="1598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xdr:cNvSpPr txBox="1"/>
      </xdr:nvSpPr>
      <xdr:spPr>
        <a:xfrm>
          <a:off x="2361145" y="160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145404</xdr:rowOff>
    </xdr:from>
    <xdr:to>
      <xdr:col>10</xdr:col>
      <xdr:colOff>114300</xdr:colOff>
      <xdr:row>96</xdr:row>
      <xdr:rowOff>10040</xdr:rowOff>
    </xdr:to>
    <xdr:cxnSp macro="">
      <xdr:nvCxnSpPr>
        <xdr:cNvPr id="246" name="直線コネクタ 245"/>
        <xdr:cNvCxnSpPr/>
      </xdr:nvCxnSpPr>
      <xdr:spPr>
        <a:xfrm flipV="1">
          <a:off x="1028700" y="15861654"/>
          <a:ext cx="800100" cy="3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7" name="フローチャート: 判断 246"/>
        <xdr:cNvSpPr/>
      </xdr:nvSpPr>
      <xdr:spPr>
        <a:xfrm>
          <a:off x="1778000" y="1600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40820</xdr:rowOff>
    </xdr:from>
    <xdr:ext cx="599010" cy="259045"/>
    <xdr:sp macro="" textlink="">
      <xdr:nvSpPr>
        <xdr:cNvPr id="248" name="テキスト ボックス 247"/>
        <xdr:cNvSpPr txBox="1"/>
      </xdr:nvSpPr>
      <xdr:spPr>
        <a:xfrm>
          <a:off x="1548345" y="16099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49" name="フローチャート: 判断 248"/>
        <xdr:cNvSpPr/>
      </xdr:nvSpPr>
      <xdr:spPr>
        <a:xfrm>
          <a:off x="984250" y="160506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84190</xdr:rowOff>
    </xdr:from>
    <xdr:ext cx="534377" cy="259045"/>
    <xdr:sp macro="" textlink="">
      <xdr:nvSpPr>
        <xdr:cNvPr id="250" name="テキスト ボックス 249"/>
        <xdr:cNvSpPr txBox="1"/>
      </xdr:nvSpPr>
      <xdr:spPr>
        <a:xfrm>
          <a:off x="786911" y="161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103094</xdr:rowOff>
    </xdr:from>
    <xdr:to>
      <xdr:col>24</xdr:col>
      <xdr:colOff>114300</xdr:colOff>
      <xdr:row>95</xdr:row>
      <xdr:rowOff>33244</xdr:rowOff>
    </xdr:to>
    <xdr:sp macro="" textlink="">
      <xdr:nvSpPr>
        <xdr:cNvPr id="256" name="楕円 255"/>
        <xdr:cNvSpPr/>
      </xdr:nvSpPr>
      <xdr:spPr>
        <a:xfrm>
          <a:off x="4127500" y="1564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125971</xdr:rowOff>
    </xdr:from>
    <xdr:ext cx="599010" cy="259045"/>
    <xdr:sp macro="" textlink="">
      <xdr:nvSpPr>
        <xdr:cNvPr id="257" name="扶助費該当値テキスト"/>
        <xdr:cNvSpPr txBox="1"/>
      </xdr:nvSpPr>
      <xdr:spPr>
        <a:xfrm>
          <a:off x="4229100" y="15499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115472</xdr:rowOff>
    </xdr:from>
    <xdr:to>
      <xdr:col>20</xdr:col>
      <xdr:colOff>38100</xdr:colOff>
      <xdr:row>94</xdr:row>
      <xdr:rowOff>45622</xdr:rowOff>
    </xdr:to>
    <xdr:sp macro="" textlink="">
      <xdr:nvSpPr>
        <xdr:cNvPr id="258" name="楕円 257"/>
        <xdr:cNvSpPr/>
      </xdr:nvSpPr>
      <xdr:spPr>
        <a:xfrm>
          <a:off x="3384550" y="154888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62149</xdr:rowOff>
    </xdr:from>
    <xdr:ext cx="599010" cy="259045"/>
    <xdr:sp macro="" textlink="">
      <xdr:nvSpPr>
        <xdr:cNvPr id="259" name="テキスト ボックス 258"/>
        <xdr:cNvSpPr txBox="1"/>
      </xdr:nvSpPr>
      <xdr:spPr>
        <a:xfrm>
          <a:off x="3154895" y="1526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61075</xdr:rowOff>
    </xdr:from>
    <xdr:to>
      <xdr:col>15</xdr:col>
      <xdr:colOff>101600</xdr:colOff>
      <xdr:row>95</xdr:row>
      <xdr:rowOff>162675</xdr:rowOff>
    </xdr:to>
    <xdr:sp macro="" textlink="">
      <xdr:nvSpPr>
        <xdr:cNvPr id="260" name="楕円 259"/>
        <xdr:cNvSpPr/>
      </xdr:nvSpPr>
      <xdr:spPr>
        <a:xfrm>
          <a:off x="2571750" y="1577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7752</xdr:rowOff>
    </xdr:from>
    <xdr:ext cx="599010" cy="259045"/>
    <xdr:sp macro="" textlink="">
      <xdr:nvSpPr>
        <xdr:cNvPr id="261" name="テキスト ボックス 260"/>
        <xdr:cNvSpPr txBox="1"/>
      </xdr:nvSpPr>
      <xdr:spPr>
        <a:xfrm>
          <a:off x="2361145" y="1555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94604</xdr:rowOff>
    </xdr:from>
    <xdr:to>
      <xdr:col>10</xdr:col>
      <xdr:colOff>165100</xdr:colOff>
      <xdr:row>96</xdr:row>
      <xdr:rowOff>24754</xdr:rowOff>
    </xdr:to>
    <xdr:sp macro="" textlink="">
      <xdr:nvSpPr>
        <xdr:cNvPr id="262" name="楕円 261"/>
        <xdr:cNvSpPr/>
      </xdr:nvSpPr>
      <xdr:spPr>
        <a:xfrm>
          <a:off x="1778000" y="1581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41281</xdr:rowOff>
    </xdr:from>
    <xdr:ext cx="599010" cy="259045"/>
    <xdr:sp macro="" textlink="">
      <xdr:nvSpPr>
        <xdr:cNvPr id="263" name="テキスト ボックス 262"/>
        <xdr:cNvSpPr txBox="1"/>
      </xdr:nvSpPr>
      <xdr:spPr>
        <a:xfrm>
          <a:off x="1548345" y="1558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130690</xdr:rowOff>
    </xdr:from>
    <xdr:to>
      <xdr:col>6</xdr:col>
      <xdr:colOff>38100</xdr:colOff>
      <xdr:row>96</xdr:row>
      <xdr:rowOff>60840</xdr:rowOff>
    </xdr:to>
    <xdr:sp macro="" textlink="">
      <xdr:nvSpPr>
        <xdr:cNvPr id="264" name="楕円 263"/>
        <xdr:cNvSpPr/>
      </xdr:nvSpPr>
      <xdr:spPr>
        <a:xfrm>
          <a:off x="984250" y="158469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77367</xdr:rowOff>
    </xdr:from>
    <xdr:ext cx="599010" cy="259045"/>
    <xdr:sp macro="" textlink="">
      <xdr:nvSpPr>
        <xdr:cNvPr id="265" name="テキスト ボックス 264"/>
        <xdr:cNvSpPr txBox="1"/>
      </xdr:nvSpPr>
      <xdr:spPr>
        <a:xfrm>
          <a:off x="754595" y="1562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5956300" y="65441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5726564" y="6408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5956300" y="62302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5418031" y="60943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5956300" y="59163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5418031" y="578051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5956300" y="56025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5418031" y="54602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5956300" y="5288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5418031" y="5146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5956300" y="49684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5418031" y="4832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541803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9427845" y="5102270"/>
          <a:ext cx="1270" cy="1340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9480550" y="6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9359900" y="64425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9480550" y="4883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9359900" y="51022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39501</xdr:rowOff>
    </xdr:from>
    <xdr:to>
      <xdr:col>55</xdr:col>
      <xdr:colOff>0</xdr:colOff>
      <xdr:row>38</xdr:row>
      <xdr:rowOff>45788</xdr:rowOff>
    </xdr:to>
    <xdr:cxnSp macro="">
      <xdr:nvCxnSpPr>
        <xdr:cNvPr id="296" name="直線コネクタ 295"/>
        <xdr:cNvCxnSpPr/>
      </xdr:nvCxnSpPr>
      <xdr:spPr>
        <a:xfrm flipV="1">
          <a:off x="8686800" y="6319651"/>
          <a:ext cx="74295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xdr:cNvSpPr txBox="1"/>
      </xdr:nvSpPr>
      <xdr:spPr>
        <a:xfrm>
          <a:off x="9480550" y="6023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9398000" y="61658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19927</xdr:rowOff>
    </xdr:from>
    <xdr:to>
      <xdr:col>50</xdr:col>
      <xdr:colOff>114300</xdr:colOff>
      <xdr:row>38</xdr:row>
      <xdr:rowOff>45788</xdr:rowOff>
    </xdr:to>
    <xdr:cxnSp macro="">
      <xdr:nvCxnSpPr>
        <xdr:cNvPr id="299" name="直線コネクタ 298"/>
        <xdr:cNvCxnSpPr/>
      </xdr:nvCxnSpPr>
      <xdr:spPr>
        <a:xfrm>
          <a:off x="7886700" y="5969877"/>
          <a:ext cx="800100" cy="35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8636000" y="617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xdr:cNvSpPr txBox="1"/>
      </xdr:nvSpPr>
      <xdr:spPr>
        <a:xfrm>
          <a:off x="8406345" y="595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19927</xdr:rowOff>
    </xdr:from>
    <xdr:to>
      <xdr:col>45</xdr:col>
      <xdr:colOff>177800</xdr:colOff>
      <xdr:row>38</xdr:row>
      <xdr:rowOff>84033</xdr:rowOff>
    </xdr:to>
    <xdr:cxnSp macro="">
      <xdr:nvCxnSpPr>
        <xdr:cNvPr id="302" name="直線コネクタ 301"/>
        <xdr:cNvCxnSpPr/>
      </xdr:nvCxnSpPr>
      <xdr:spPr>
        <a:xfrm flipV="1">
          <a:off x="7080250" y="5969877"/>
          <a:ext cx="806450" cy="39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7842250" y="58652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xdr:cNvSpPr txBox="1"/>
      </xdr:nvSpPr>
      <xdr:spPr>
        <a:xfrm>
          <a:off x="7612595" y="564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84033</xdr:rowOff>
    </xdr:from>
    <xdr:to>
      <xdr:col>41</xdr:col>
      <xdr:colOff>50800</xdr:colOff>
      <xdr:row>38</xdr:row>
      <xdr:rowOff>92148</xdr:rowOff>
    </xdr:to>
    <xdr:cxnSp macro="">
      <xdr:nvCxnSpPr>
        <xdr:cNvPr id="305" name="直線コネクタ 304"/>
        <xdr:cNvCxnSpPr/>
      </xdr:nvCxnSpPr>
      <xdr:spPr>
        <a:xfrm flipV="1">
          <a:off x="6286500" y="6364183"/>
          <a:ext cx="79375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41256</xdr:rowOff>
    </xdr:from>
    <xdr:to>
      <xdr:col>41</xdr:col>
      <xdr:colOff>101600</xdr:colOff>
      <xdr:row>38</xdr:row>
      <xdr:rowOff>142856</xdr:rowOff>
    </xdr:to>
    <xdr:sp macro="" textlink="">
      <xdr:nvSpPr>
        <xdr:cNvPr id="306" name="フローチャート: 判断 305"/>
        <xdr:cNvSpPr/>
      </xdr:nvSpPr>
      <xdr:spPr>
        <a:xfrm>
          <a:off x="7029450" y="632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133983</xdr:rowOff>
    </xdr:from>
    <xdr:ext cx="534377" cy="259045"/>
    <xdr:sp macro="" textlink="">
      <xdr:nvSpPr>
        <xdr:cNvPr id="307" name="テキスト ボックス 306"/>
        <xdr:cNvSpPr txBox="1"/>
      </xdr:nvSpPr>
      <xdr:spPr>
        <a:xfrm>
          <a:off x="6851161" y="641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53630</xdr:rowOff>
    </xdr:from>
    <xdr:to>
      <xdr:col>36</xdr:col>
      <xdr:colOff>165100</xdr:colOff>
      <xdr:row>38</xdr:row>
      <xdr:rowOff>155230</xdr:rowOff>
    </xdr:to>
    <xdr:sp macro="" textlink="">
      <xdr:nvSpPr>
        <xdr:cNvPr id="308" name="フローチャート: 判断 307"/>
        <xdr:cNvSpPr/>
      </xdr:nvSpPr>
      <xdr:spPr>
        <a:xfrm>
          <a:off x="6235700" y="633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146357</xdr:rowOff>
    </xdr:from>
    <xdr:ext cx="534377" cy="259045"/>
    <xdr:sp macro="" textlink="">
      <xdr:nvSpPr>
        <xdr:cNvPr id="309" name="テキスト ボックス 308"/>
        <xdr:cNvSpPr txBox="1"/>
      </xdr:nvSpPr>
      <xdr:spPr>
        <a:xfrm>
          <a:off x="6038361" y="642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160151</xdr:rowOff>
    </xdr:from>
    <xdr:to>
      <xdr:col>55</xdr:col>
      <xdr:colOff>50800</xdr:colOff>
      <xdr:row>38</xdr:row>
      <xdr:rowOff>90301</xdr:rowOff>
    </xdr:to>
    <xdr:sp macro="" textlink="">
      <xdr:nvSpPr>
        <xdr:cNvPr id="315" name="楕円 314"/>
        <xdr:cNvSpPr/>
      </xdr:nvSpPr>
      <xdr:spPr>
        <a:xfrm>
          <a:off x="9398000" y="627520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138578</xdr:rowOff>
    </xdr:from>
    <xdr:ext cx="534377" cy="259045"/>
    <xdr:sp macro="" textlink="">
      <xdr:nvSpPr>
        <xdr:cNvPr id="316" name="補助費等該当値テキスト"/>
        <xdr:cNvSpPr txBox="1"/>
      </xdr:nvSpPr>
      <xdr:spPr>
        <a:xfrm>
          <a:off x="9480550" y="625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166438</xdr:rowOff>
    </xdr:from>
    <xdr:to>
      <xdr:col>50</xdr:col>
      <xdr:colOff>165100</xdr:colOff>
      <xdr:row>38</xdr:row>
      <xdr:rowOff>96588</xdr:rowOff>
    </xdr:to>
    <xdr:sp macro="" textlink="">
      <xdr:nvSpPr>
        <xdr:cNvPr id="317" name="楕円 316"/>
        <xdr:cNvSpPr/>
      </xdr:nvSpPr>
      <xdr:spPr>
        <a:xfrm>
          <a:off x="8636000" y="62814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87715</xdr:rowOff>
    </xdr:from>
    <xdr:ext cx="534377" cy="259045"/>
    <xdr:sp macro="" textlink="">
      <xdr:nvSpPr>
        <xdr:cNvPr id="318" name="テキスト ボックス 317"/>
        <xdr:cNvSpPr txBox="1"/>
      </xdr:nvSpPr>
      <xdr:spPr>
        <a:xfrm>
          <a:off x="8438661" y="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140577</xdr:rowOff>
    </xdr:from>
    <xdr:to>
      <xdr:col>46</xdr:col>
      <xdr:colOff>38100</xdr:colOff>
      <xdr:row>36</xdr:row>
      <xdr:rowOff>70727</xdr:rowOff>
    </xdr:to>
    <xdr:sp macro="" textlink="">
      <xdr:nvSpPr>
        <xdr:cNvPr id="319" name="楕円 318"/>
        <xdr:cNvSpPr/>
      </xdr:nvSpPr>
      <xdr:spPr>
        <a:xfrm>
          <a:off x="7842250" y="59254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61854</xdr:rowOff>
    </xdr:from>
    <xdr:ext cx="599010" cy="259045"/>
    <xdr:sp macro="" textlink="">
      <xdr:nvSpPr>
        <xdr:cNvPr id="320" name="テキスト ボックス 319"/>
        <xdr:cNvSpPr txBox="1"/>
      </xdr:nvSpPr>
      <xdr:spPr>
        <a:xfrm>
          <a:off x="7612595" y="601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33233</xdr:rowOff>
    </xdr:from>
    <xdr:to>
      <xdr:col>41</xdr:col>
      <xdr:colOff>101600</xdr:colOff>
      <xdr:row>38</xdr:row>
      <xdr:rowOff>134833</xdr:rowOff>
    </xdr:to>
    <xdr:sp macro="" textlink="">
      <xdr:nvSpPr>
        <xdr:cNvPr id="321" name="楕円 320"/>
        <xdr:cNvSpPr/>
      </xdr:nvSpPr>
      <xdr:spPr>
        <a:xfrm>
          <a:off x="7029450" y="631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151359</xdr:rowOff>
    </xdr:from>
    <xdr:ext cx="534377" cy="259045"/>
    <xdr:sp macro="" textlink="">
      <xdr:nvSpPr>
        <xdr:cNvPr id="322" name="テキスト ボックス 321"/>
        <xdr:cNvSpPr txBox="1"/>
      </xdr:nvSpPr>
      <xdr:spPr>
        <a:xfrm>
          <a:off x="6851161" y="610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41348</xdr:rowOff>
    </xdr:from>
    <xdr:to>
      <xdr:col>36</xdr:col>
      <xdr:colOff>165100</xdr:colOff>
      <xdr:row>38</xdr:row>
      <xdr:rowOff>142948</xdr:rowOff>
    </xdr:to>
    <xdr:sp macro="" textlink="">
      <xdr:nvSpPr>
        <xdr:cNvPr id="323" name="楕円 322"/>
        <xdr:cNvSpPr/>
      </xdr:nvSpPr>
      <xdr:spPr>
        <a:xfrm>
          <a:off x="6235700" y="632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159475</xdr:rowOff>
    </xdr:from>
    <xdr:ext cx="534377" cy="259045"/>
    <xdr:sp macro="" textlink="">
      <xdr:nvSpPr>
        <xdr:cNvPr id="324" name="テキスト ボックス 323"/>
        <xdr:cNvSpPr txBox="1"/>
      </xdr:nvSpPr>
      <xdr:spPr>
        <a:xfrm>
          <a:off x="6038361" y="610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5956300" y="98461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5726564" y="9710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5956300" y="95322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5418031" y="93963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5956300" y="92183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5418031" y="9082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5956300" y="89045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5418031" y="87622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5956300" y="8590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5418031" y="8448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5956300" y="82704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5418031" y="8134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541803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9427845" y="8411272"/>
          <a:ext cx="1270" cy="1372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9480550" y="978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9359900" y="97839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9480550" y="8192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9359900" y="84112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79327</xdr:rowOff>
    </xdr:from>
    <xdr:to>
      <xdr:col>55</xdr:col>
      <xdr:colOff>0</xdr:colOff>
      <xdr:row>58</xdr:row>
      <xdr:rowOff>139135</xdr:rowOff>
    </xdr:to>
    <xdr:cxnSp macro="">
      <xdr:nvCxnSpPr>
        <xdr:cNvPr id="355" name="直線コネクタ 354"/>
        <xdr:cNvCxnSpPr/>
      </xdr:nvCxnSpPr>
      <xdr:spPr>
        <a:xfrm flipV="1">
          <a:off x="8686800" y="9661477"/>
          <a:ext cx="742950" cy="5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xdr:cNvSpPr txBox="1"/>
      </xdr:nvSpPr>
      <xdr:spPr>
        <a:xfrm>
          <a:off x="9480550" y="938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9398000" y="952801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48785</xdr:rowOff>
    </xdr:from>
    <xdr:to>
      <xdr:col>50</xdr:col>
      <xdr:colOff>114300</xdr:colOff>
      <xdr:row>58</xdr:row>
      <xdr:rowOff>139135</xdr:rowOff>
    </xdr:to>
    <xdr:cxnSp macro="">
      <xdr:nvCxnSpPr>
        <xdr:cNvPr id="358" name="直線コネクタ 357"/>
        <xdr:cNvCxnSpPr/>
      </xdr:nvCxnSpPr>
      <xdr:spPr>
        <a:xfrm>
          <a:off x="7886700" y="9630935"/>
          <a:ext cx="800100" cy="9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8636000" y="94929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xdr:cNvSpPr txBox="1"/>
      </xdr:nvSpPr>
      <xdr:spPr>
        <a:xfrm>
          <a:off x="8438661" y="927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48785</xdr:rowOff>
    </xdr:from>
    <xdr:to>
      <xdr:col>45</xdr:col>
      <xdr:colOff>177800</xdr:colOff>
      <xdr:row>58</xdr:row>
      <xdr:rowOff>56555</xdr:rowOff>
    </xdr:to>
    <xdr:cxnSp macro="">
      <xdr:nvCxnSpPr>
        <xdr:cNvPr id="361" name="直線コネクタ 360"/>
        <xdr:cNvCxnSpPr/>
      </xdr:nvCxnSpPr>
      <xdr:spPr>
        <a:xfrm flipV="1">
          <a:off x="7080250" y="9630935"/>
          <a:ext cx="806450" cy="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7842250" y="950551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xdr:cNvSpPr txBox="1"/>
      </xdr:nvSpPr>
      <xdr:spPr>
        <a:xfrm>
          <a:off x="7644911" y="928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3790</xdr:rowOff>
    </xdr:from>
    <xdr:to>
      <xdr:col>41</xdr:col>
      <xdr:colOff>50800</xdr:colOff>
      <xdr:row>58</xdr:row>
      <xdr:rowOff>56555</xdr:rowOff>
    </xdr:to>
    <xdr:cxnSp macro="">
      <xdr:nvCxnSpPr>
        <xdr:cNvPr id="364" name="直線コネクタ 363"/>
        <xdr:cNvCxnSpPr/>
      </xdr:nvCxnSpPr>
      <xdr:spPr>
        <a:xfrm>
          <a:off x="6286500" y="9420840"/>
          <a:ext cx="793750" cy="21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161837</xdr:rowOff>
    </xdr:from>
    <xdr:to>
      <xdr:col>41</xdr:col>
      <xdr:colOff>101600</xdr:colOff>
      <xdr:row>58</xdr:row>
      <xdr:rowOff>91987</xdr:rowOff>
    </xdr:to>
    <xdr:sp macro="" textlink="">
      <xdr:nvSpPr>
        <xdr:cNvPr id="365" name="フローチャート: 判断 364"/>
        <xdr:cNvSpPr/>
      </xdr:nvSpPr>
      <xdr:spPr>
        <a:xfrm>
          <a:off x="7029450" y="95788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108514</xdr:rowOff>
    </xdr:from>
    <xdr:ext cx="534377" cy="259045"/>
    <xdr:sp macro="" textlink="">
      <xdr:nvSpPr>
        <xdr:cNvPr id="366" name="テキスト ボックス 365"/>
        <xdr:cNvSpPr txBox="1"/>
      </xdr:nvSpPr>
      <xdr:spPr>
        <a:xfrm>
          <a:off x="6851161" y="936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165040</xdr:rowOff>
    </xdr:from>
    <xdr:to>
      <xdr:col>36</xdr:col>
      <xdr:colOff>165100</xdr:colOff>
      <xdr:row>58</xdr:row>
      <xdr:rowOff>95190</xdr:rowOff>
    </xdr:to>
    <xdr:sp macro="" textlink="">
      <xdr:nvSpPr>
        <xdr:cNvPr id="367" name="フローチャート: 判断 366"/>
        <xdr:cNvSpPr/>
      </xdr:nvSpPr>
      <xdr:spPr>
        <a:xfrm>
          <a:off x="6235700" y="9582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86317</xdr:rowOff>
    </xdr:from>
    <xdr:ext cx="534377" cy="259045"/>
    <xdr:sp macro="" textlink="">
      <xdr:nvSpPr>
        <xdr:cNvPr id="368" name="テキスト ボックス 367"/>
        <xdr:cNvSpPr txBox="1"/>
      </xdr:nvSpPr>
      <xdr:spPr>
        <a:xfrm>
          <a:off x="6038361" y="966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28527</xdr:rowOff>
    </xdr:from>
    <xdr:to>
      <xdr:col>55</xdr:col>
      <xdr:colOff>50800</xdr:colOff>
      <xdr:row>58</xdr:row>
      <xdr:rowOff>130127</xdr:rowOff>
    </xdr:to>
    <xdr:sp macro="" textlink="">
      <xdr:nvSpPr>
        <xdr:cNvPr id="374" name="楕円 373"/>
        <xdr:cNvSpPr/>
      </xdr:nvSpPr>
      <xdr:spPr>
        <a:xfrm>
          <a:off x="9398000" y="96106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6954</xdr:rowOff>
    </xdr:from>
    <xdr:ext cx="534377" cy="259045"/>
    <xdr:sp macro="" textlink="">
      <xdr:nvSpPr>
        <xdr:cNvPr id="375" name="普通建設事業費該当値テキスト"/>
        <xdr:cNvSpPr txBox="1"/>
      </xdr:nvSpPr>
      <xdr:spPr>
        <a:xfrm>
          <a:off x="9480550" y="958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88335</xdr:rowOff>
    </xdr:from>
    <xdr:to>
      <xdr:col>50</xdr:col>
      <xdr:colOff>165100</xdr:colOff>
      <xdr:row>59</xdr:row>
      <xdr:rowOff>18485</xdr:rowOff>
    </xdr:to>
    <xdr:sp macro="" textlink="">
      <xdr:nvSpPr>
        <xdr:cNvPr id="376" name="楕円 375"/>
        <xdr:cNvSpPr/>
      </xdr:nvSpPr>
      <xdr:spPr>
        <a:xfrm>
          <a:off x="8636000" y="96704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9612</xdr:rowOff>
    </xdr:from>
    <xdr:ext cx="534377" cy="259045"/>
    <xdr:sp macro="" textlink="">
      <xdr:nvSpPr>
        <xdr:cNvPr id="377" name="テキスト ボックス 376"/>
        <xdr:cNvSpPr txBox="1"/>
      </xdr:nvSpPr>
      <xdr:spPr>
        <a:xfrm>
          <a:off x="8438661" y="975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169435</xdr:rowOff>
    </xdr:from>
    <xdr:to>
      <xdr:col>46</xdr:col>
      <xdr:colOff>38100</xdr:colOff>
      <xdr:row>58</xdr:row>
      <xdr:rowOff>99585</xdr:rowOff>
    </xdr:to>
    <xdr:sp macro="" textlink="">
      <xdr:nvSpPr>
        <xdr:cNvPr id="378" name="楕円 377"/>
        <xdr:cNvSpPr/>
      </xdr:nvSpPr>
      <xdr:spPr>
        <a:xfrm>
          <a:off x="7842250" y="95801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90712</xdr:rowOff>
    </xdr:from>
    <xdr:ext cx="534377" cy="259045"/>
    <xdr:sp macro="" textlink="">
      <xdr:nvSpPr>
        <xdr:cNvPr id="379" name="テキスト ボックス 378"/>
        <xdr:cNvSpPr txBox="1"/>
      </xdr:nvSpPr>
      <xdr:spPr>
        <a:xfrm>
          <a:off x="7644911" y="967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5755</xdr:rowOff>
    </xdr:from>
    <xdr:to>
      <xdr:col>41</xdr:col>
      <xdr:colOff>101600</xdr:colOff>
      <xdr:row>58</xdr:row>
      <xdr:rowOff>107355</xdr:rowOff>
    </xdr:to>
    <xdr:sp macro="" textlink="">
      <xdr:nvSpPr>
        <xdr:cNvPr id="380" name="楕円 379"/>
        <xdr:cNvSpPr/>
      </xdr:nvSpPr>
      <xdr:spPr>
        <a:xfrm>
          <a:off x="7029450" y="958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98482</xdr:rowOff>
    </xdr:from>
    <xdr:ext cx="534377" cy="259045"/>
    <xdr:sp macro="" textlink="">
      <xdr:nvSpPr>
        <xdr:cNvPr id="381" name="テキスト ボックス 380"/>
        <xdr:cNvSpPr txBox="1"/>
      </xdr:nvSpPr>
      <xdr:spPr>
        <a:xfrm>
          <a:off x="6851161" y="968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124440</xdr:rowOff>
    </xdr:from>
    <xdr:to>
      <xdr:col>36</xdr:col>
      <xdr:colOff>165100</xdr:colOff>
      <xdr:row>57</xdr:row>
      <xdr:rowOff>54590</xdr:rowOff>
    </xdr:to>
    <xdr:sp macro="" textlink="">
      <xdr:nvSpPr>
        <xdr:cNvPr id="382" name="楕円 381"/>
        <xdr:cNvSpPr/>
      </xdr:nvSpPr>
      <xdr:spPr>
        <a:xfrm>
          <a:off x="6235700" y="93763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71117</xdr:rowOff>
    </xdr:from>
    <xdr:ext cx="599010" cy="259045"/>
    <xdr:sp macro="" textlink="">
      <xdr:nvSpPr>
        <xdr:cNvPr id="383" name="テキスト ボックス 382"/>
        <xdr:cNvSpPr txBox="1"/>
      </xdr:nvSpPr>
      <xdr:spPr>
        <a:xfrm>
          <a:off x="6006045" y="9157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5956300" y="13093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5726564" y="12957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5956300" y="12725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5482151" y="1258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5956300" y="12363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5482151" y="12221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5956300" y="1199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5482151" y="11859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5956300" y="11626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5418031" y="1149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541803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9427845" y="11652885"/>
          <a:ext cx="1270" cy="14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9480550" y="13097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9359900" y="13093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9480550" y="11434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9359900" y="116528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129146</xdr:rowOff>
    </xdr:from>
    <xdr:to>
      <xdr:col>55</xdr:col>
      <xdr:colOff>0</xdr:colOff>
      <xdr:row>79</xdr:row>
      <xdr:rowOff>16256</xdr:rowOff>
    </xdr:to>
    <xdr:cxnSp macro="">
      <xdr:nvCxnSpPr>
        <xdr:cNvPr id="412" name="直線コネクタ 411"/>
        <xdr:cNvCxnSpPr/>
      </xdr:nvCxnSpPr>
      <xdr:spPr>
        <a:xfrm>
          <a:off x="8686800" y="13013296"/>
          <a:ext cx="742950" cy="5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xdr:cNvSpPr txBox="1"/>
      </xdr:nvSpPr>
      <xdr:spPr>
        <a:xfrm>
          <a:off x="9480550" y="12678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9398000" y="1282066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167653</xdr:rowOff>
    </xdr:from>
    <xdr:to>
      <xdr:col>50</xdr:col>
      <xdr:colOff>114300</xdr:colOff>
      <xdr:row>78</xdr:row>
      <xdr:rowOff>129146</xdr:rowOff>
    </xdr:to>
    <xdr:cxnSp macro="">
      <xdr:nvCxnSpPr>
        <xdr:cNvPr id="415" name="直線コネクタ 414"/>
        <xdr:cNvCxnSpPr/>
      </xdr:nvCxnSpPr>
      <xdr:spPr>
        <a:xfrm>
          <a:off x="7886700" y="12886703"/>
          <a:ext cx="800100" cy="1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8636000" y="127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xdr:cNvSpPr txBox="1"/>
      </xdr:nvSpPr>
      <xdr:spPr>
        <a:xfrm>
          <a:off x="8438661" y="1253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92926</xdr:rowOff>
    </xdr:from>
    <xdr:to>
      <xdr:col>45</xdr:col>
      <xdr:colOff>177800</xdr:colOff>
      <xdr:row>77</xdr:row>
      <xdr:rowOff>167653</xdr:rowOff>
    </xdr:to>
    <xdr:cxnSp macro="">
      <xdr:nvCxnSpPr>
        <xdr:cNvPr id="418" name="直線コネクタ 417"/>
        <xdr:cNvCxnSpPr/>
      </xdr:nvCxnSpPr>
      <xdr:spPr>
        <a:xfrm>
          <a:off x="7080250" y="12811976"/>
          <a:ext cx="806450" cy="7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7842250" y="1272207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xdr:cNvSpPr txBox="1"/>
      </xdr:nvSpPr>
      <xdr:spPr>
        <a:xfrm>
          <a:off x="7644911" y="1250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5359</xdr:rowOff>
    </xdr:from>
    <xdr:to>
      <xdr:col>41</xdr:col>
      <xdr:colOff>50800</xdr:colOff>
      <xdr:row>77</xdr:row>
      <xdr:rowOff>92926</xdr:rowOff>
    </xdr:to>
    <xdr:cxnSp macro="">
      <xdr:nvCxnSpPr>
        <xdr:cNvPr id="421" name="直線コネクタ 420"/>
        <xdr:cNvCxnSpPr/>
      </xdr:nvCxnSpPr>
      <xdr:spPr>
        <a:xfrm>
          <a:off x="6286500" y="11898909"/>
          <a:ext cx="793750" cy="91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22" name="フローチャート: 判断 421"/>
        <xdr:cNvSpPr/>
      </xdr:nvSpPr>
      <xdr:spPr>
        <a:xfrm>
          <a:off x="7029450" y="128409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43223</xdr:rowOff>
    </xdr:from>
    <xdr:ext cx="534377" cy="259045"/>
    <xdr:sp macro="" textlink="">
      <xdr:nvSpPr>
        <xdr:cNvPr id="423" name="テキスト ボックス 422"/>
        <xdr:cNvSpPr txBox="1"/>
      </xdr:nvSpPr>
      <xdr:spPr>
        <a:xfrm>
          <a:off x="6851161" y="1292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4" name="フローチャート: 判断 423"/>
        <xdr:cNvSpPr/>
      </xdr:nvSpPr>
      <xdr:spPr>
        <a:xfrm>
          <a:off x="6235700" y="127951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168839</xdr:rowOff>
    </xdr:from>
    <xdr:ext cx="534377" cy="259045"/>
    <xdr:sp macro="" textlink="">
      <xdr:nvSpPr>
        <xdr:cNvPr id="425" name="テキスト ボックス 424"/>
        <xdr:cNvSpPr txBox="1"/>
      </xdr:nvSpPr>
      <xdr:spPr>
        <a:xfrm>
          <a:off x="6038361" y="1288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136906</xdr:rowOff>
    </xdr:from>
    <xdr:to>
      <xdr:col>55</xdr:col>
      <xdr:colOff>50800</xdr:colOff>
      <xdr:row>79</xdr:row>
      <xdr:rowOff>67056</xdr:rowOff>
    </xdr:to>
    <xdr:sp macro="" textlink="">
      <xdr:nvSpPr>
        <xdr:cNvPr id="431" name="楕円 430"/>
        <xdr:cNvSpPr/>
      </xdr:nvSpPr>
      <xdr:spPr>
        <a:xfrm>
          <a:off x="9398000" y="1302105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51833</xdr:rowOff>
    </xdr:from>
    <xdr:ext cx="469744" cy="259045"/>
    <xdr:sp macro="" textlink="">
      <xdr:nvSpPr>
        <xdr:cNvPr id="432" name="普通建設事業費 （ うち新規整備　）該当値テキスト"/>
        <xdr:cNvSpPr txBox="1"/>
      </xdr:nvSpPr>
      <xdr:spPr>
        <a:xfrm>
          <a:off x="9480550" y="1293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78346</xdr:rowOff>
    </xdr:from>
    <xdr:to>
      <xdr:col>50</xdr:col>
      <xdr:colOff>165100</xdr:colOff>
      <xdr:row>79</xdr:row>
      <xdr:rowOff>8496</xdr:rowOff>
    </xdr:to>
    <xdr:sp macro="" textlink="">
      <xdr:nvSpPr>
        <xdr:cNvPr id="433" name="楕円 432"/>
        <xdr:cNvSpPr/>
      </xdr:nvSpPr>
      <xdr:spPr>
        <a:xfrm>
          <a:off x="8636000" y="129624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171073</xdr:rowOff>
    </xdr:from>
    <xdr:ext cx="469744" cy="259045"/>
    <xdr:sp macro="" textlink="">
      <xdr:nvSpPr>
        <xdr:cNvPr id="434" name="テキスト ボックス 433"/>
        <xdr:cNvSpPr txBox="1"/>
      </xdr:nvSpPr>
      <xdr:spPr>
        <a:xfrm>
          <a:off x="8470978" y="1304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116853</xdr:rowOff>
    </xdr:from>
    <xdr:to>
      <xdr:col>46</xdr:col>
      <xdr:colOff>38100</xdr:colOff>
      <xdr:row>78</xdr:row>
      <xdr:rowOff>47003</xdr:rowOff>
    </xdr:to>
    <xdr:sp macro="" textlink="">
      <xdr:nvSpPr>
        <xdr:cNvPr id="435" name="楕円 434"/>
        <xdr:cNvSpPr/>
      </xdr:nvSpPr>
      <xdr:spPr>
        <a:xfrm>
          <a:off x="7842250" y="1283590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38130</xdr:rowOff>
    </xdr:from>
    <xdr:ext cx="534377" cy="259045"/>
    <xdr:sp macro="" textlink="">
      <xdr:nvSpPr>
        <xdr:cNvPr id="436" name="テキスト ボックス 435"/>
        <xdr:cNvSpPr txBox="1"/>
      </xdr:nvSpPr>
      <xdr:spPr>
        <a:xfrm>
          <a:off x="7644911" y="1292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42126</xdr:rowOff>
    </xdr:from>
    <xdr:to>
      <xdr:col>41</xdr:col>
      <xdr:colOff>101600</xdr:colOff>
      <xdr:row>77</xdr:row>
      <xdr:rowOff>143726</xdr:rowOff>
    </xdr:to>
    <xdr:sp macro="" textlink="">
      <xdr:nvSpPr>
        <xdr:cNvPr id="437" name="楕円 436"/>
        <xdr:cNvSpPr/>
      </xdr:nvSpPr>
      <xdr:spPr>
        <a:xfrm>
          <a:off x="7029450" y="1276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160253</xdr:rowOff>
    </xdr:from>
    <xdr:ext cx="534377" cy="259045"/>
    <xdr:sp macro="" textlink="">
      <xdr:nvSpPr>
        <xdr:cNvPr id="438" name="テキスト ボックス 437"/>
        <xdr:cNvSpPr txBox="1"/>
      </xdr:nvSpPr>
      <xdr:spPr>
        <a:xfrm>
          <a:off x="6851161" y="1254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126009</xdr:rowOff>
    </xdr:from>
    <xdr:to>
      <xdr:col>36</xdr:col>
      <xdr:colOff>165100</xdr:colOff>
      <xdr:row>72</xdr:row>
      <xdr:rowOff>56159</xdr:rowOff>
    </xdr:to>
    <xdr:sp macro="" textlink="">
      <xdr:nvSpPr>
        <xdr:cNvPr id="439" name="楕円 438"/>
        <xdr:cNvSpPr/>
      </xdr:nvSpPr>
      <xdr:spPr>
        <a:xfrm>
          <a:off x="6235700" y="1185445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72686</xdr:rowOff>
    </xdr:from>
    <xdr:ext cx="534377" cy="259045"/>
    <xdr:sp macro="" textlink="">
      <xdr:nvSpPr>
        <xdr:cNvPr id="440" name="テキスト ボックス 439"/>
        <xdr:cNvSpPr txBox="1"/>
      </xdr:nvSpPr>
      <xdr:spPr>
        <a:xfrm>
          <a:off x="6038361" y="1163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5956300" y="165009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5726564" y="163587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5956300" y="161743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5418031" y="160321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5956300" y="158477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5418031" y="157055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5956300" y="155212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5418031" y="153789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5956300" y="15194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5418031" y="15052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5956300" y="148744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5418031" y="147385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541803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9427845" y="150879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9480550" y="1646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9359900" y="164652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9480550" y="1486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9359900" y="150879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145408</xdr:rowOff>
    </xdr:from>
    <xdr:to>
      <xdr:col>55</xdr:col>
      <xdr:colOff>0</xdr:colOff>
      <xdr:row>99</xdr:row>
      <xdr:rowOff>12804</xdr:rowOff>
    </xdr:to>
    <xdr:cxnSp macro="">
      <xdr:nvCxnSpPr>
        <xdr:cNvPr id="471" name="直線コネクタ 470"/>
        <xdr:cNvCxnSpPr/>
      </xdr:nvCxnSpPr>
      <xdr:spPr>
        <a:xfrm flipV="1">
          <a:off x="8686800" y="16376008"/>
          <a:ext cx="742950" cy="3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xdr:cNvSpPr txBox="1"/>
      </xdr:nvSpPr>
      <xdr:spPr>
        <a:xfrm>
          <a:off x="9480550" y="16130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9398000" y="162787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138371</xdr:rowOff>
    </xdr:from>
    <xdr:to>
      <xdr:col>50</xdr:col>
      <xdr:colOff>114300</xdr:colOff>
      <xdr:row>99</xdr:row>
      <xdr:rowOff>12804</xdr:rowOff>
    </xdr:to>
    <xdr:cxnSp macro="">
      <xdr:nvCxnSpPr>
        <xdr:cNvPr id="474" name="直線コネクタ 473"/>
        <xdr:cNvCxnSpPr/>
      </xdr:nvCxnSpPr>
      <xdr:spPr>
        <a:xfrm>
          <a:off x="7886700" y="16368971"/>
          <a:ext cx="800100" cy="4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8636000" y="1626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xdr:cNvSpPr txBox="1"/>
      </xdr:nvSpPr>
      <xdr:spPr>
        <a:xfrm>
          <a:off x="8438661" y="1604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138371</xdr:rowOff>
    </xdr:from>
    <xdr:to>
      <xdr:col>45</xdr:col>
      <xdr:colOff>177800</xdr:colOff>
      <xdr:row>98</xdr:row>
      <xdr:rowOff>162426</xdr:rowOff>
    </xdr:to>
    <xdr:cxnSp macro="">
      <xdr:nvCxnSpPr>
        <xdr:cNvPr id="477" name="直線コネクタ 476"/>
        <xdr:cNvCxnSpPr/>
      </xdr:nvCxnSpPr>
      <xdr:spPr>
        <a:xfrm flipV="1">
          <a:off x="7080250" y="16368971"/>
          <a:ext cx="806450" cy="2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7842250" y="162841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xdr:cNvSpPr txBox="1"/>
      </xdr:nvSpPr>
      <xdr:spPr>
        <a:xfrm>
          <a:off x="7644911" y="1605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162426</xdr:rowOff>
    </xdr:from>
    <xdr:to>
      <xdr:col>41</xdr:col>
      <xdr:colOff>50800</xdr:colOff>
      <xdr:row>99</xdr:row>
      <xdr:rowOff>12258</xdr:rowOff>
    </xdr:to>
    <xdr:cxnSp macro="">
      <xdr:nvCxnSpPr>
        <xdr:cNvPr id="480" name="直線コネクタ 479"/>
        <xdr:cNvCxnSpPr/>
      </xdr:nvCxnSpPr>
      <xdr:spPr>
        <a:xfrm flipV="1">
          <a:off x="6286500" y="16393026"/>
          <a:ext cx="793750" cy="2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88080</xdr:rowOff>
    </xdr:from>
    <xdr:to>
      <xdr:col>41</xdr:col>
      <xdr:colOff>101600</xdr:colOff>
      <xdr:row>99</xdr:row>
      <xdr:rowOff>18230</xdr:rowOff>
    </xdr:to>
    <xdr:sp macro="" textlink="">
      <xdr:nvSpPr>
        <xdr:cNvPr id="481" name="フローチャート: 判断 480"/>
        <xdr:cNvSpPr/>
      </xdr:nvSpPr>
      <xdr:spPr>
        <a:xfrm>
          <a:off x="7029450" y="1631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34757</xdr:rowOff>
    </xdr:from>
    <xdr:ext cx="534377" cy="259045"/>
    <xdr:sp macro="" textlink="">
      <xdr:nvSpPr>
        <xdr:cNvPr id="482" name="テキスト ボックス 481"/>
        <xdr:cNvSpPr txBox="1"/>
      </xdr:nvSpPr>
      <xdr:spPr>
        <a:xfrm>
          <a:off x="6851161" y="1609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99206</xdr:rowOff>
    </xdr:from>
    <xdr:to>
      <xdr:col>36</xdr:col>
      <xdr:colOff>165100</xdr:colOff>
      <xdr:row>99</xdr:row>
      <xdr:rowOff>29356</xdr:rowOff>
    </xdr:to>
    <xdr:sp macro="" textlink="">
      <xdr:nvSpPr>
        <xdr:cNvPr id="483" name="フローチャート: 判断 482"/>
        <xdr:cNvSpPr/>
      </xdr:nvSpPr>
      <xdr:spPr>
        <a:xfrm>
          <a:off x="6235700" y="1632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45883</xdr:rowOff>
    </xdr:from>
    <xdr:ext cx="534377" cy="259045"/>
    <xdr:sp macro="" textlink="">
      <xdr:nvSpPr>
        <xdr:cNvPr id="484" name="テキスト ボックス 483"/>
        <xdr:cNvSpPr txBox="1"/>
      </xdr:nvSpPr>
      <xdr:spPr>
        <a:xfrm>
          <a:off x="6038361" y="1610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94608</xdr:rowOff>
    </xdr:from>
    <xdr:to>
      <xdr:col>55</xdr:col>
      <xdr:colOff>50800</xdr:colOff>
      <xdr:row>99</xdr:row>
      <xdr:rowOff>24758</xdr:rowOff>
    </xdr:to>
    <xdr:sp macro="" textlink="">
      <xdr:nvSpPr>
        <xdr:cNvPr id="490" name="楕円 489"/>
        <xdr:cNvSpPr/>
      </xdr:nvSpPr>
      <xdr:spPr>
        <a:xfrm>
          <a:off x="9398000" y="163252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26541</xdr:rowOff>
    </xdr:from>
    <xdr:ext cx="534377" cy="259045"/>
    <xdr:sp macro="" textlink="">
      <xdr:nvSpPr>
        <xdr:cNvPr id="491" name="普通建設事業費 （ うち更新整備　）該当値テキスト"/>
        <xdr:cNvSpPr txBox="1"/>
      </xdr:nvSpPr>
      <xdr:spPr>
        <a:xfrm>
          <a:off x="9480550" y="1625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133454</xdr:rowOff>
    </xdr:from>
    <xdr:to>
      <xdr:col>50</xdr:col>
      <xdr:colOff>165100</xdr:colOff>
      <xdr:row>99</xdr:row>
      <xdr:rowOff>63604</xdr:rowOff>
    </xdr:to>
    <xdr:sp macro="" textlink="">
      <xdr:nvSpPr>
        <xdr:cNvPr id="492" name="楕円 491"/>
        <xdr:cNvSpPr/>
      </xdr:nvSpPr>
      <xdr:spPr>
        <a:xfrm>
          <a:off x="8636000" y="1636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54731</xdr:rowOff>
    </xdr:from>
    <xdr:ext cx="534377" cy="259045"/>
    <xdr:sp macro="" textlink="">
      <xdr:nvSpPr>
        <xdr:cNvPr id="493" name="テキスト ボックス 492"/>
        <xdr:cNvSpPr txBox="1"/>
      </xdr:nvSpPr>
      <xdr:spPr>
        <a:xfrm>
          <a:off x="8438661" y="1645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87571</xdr:rowOff>
    </xdr:from>
    <xdr:to>
      <xdr:col>46</xdr:col>
      <xdr:colOff>38100</xdr:colOff>
      <xdr:row>99</xdr:row>
      <xdr:rowOff>17721</xdr:rowOff>
    </xdr:to>
    <xdr:sp macro="" textlink="">
      <xdr:nvSpPr>
        <xdr:cNvPr id="494" name="楕円 493"/>
        <xdr:cNvSpPr/>
      </xdr:nvSpPr>
      <xdr:spPr>
        <a:xfrm>
          <a:off x="7842250" y="163181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8848</xdr:rowOff>
    </xdr:from>
    <xdr:ext cx="534377" cy="259045"/>
    <xdr:sp macro="" textlink="">
      <xdr:nvSpPr>
        <xdr:cNvPr id="495" name="テキスト ボックス 494"/>
        <xdr:cNvSpPr txBox="1"/>
      </xdr:nvSpPr>
      <xdr:spPr>
        <a:xfrm>
          <a:off x="7644911" y="1641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111626</xdr:rowOff>
    </xdr:from>
    <xdr:to>
      <xdr:col>41</xdr:col>
      <xdr:colOff>101600</xdr:colOff>
      <xdr:row>99</xdr:row>
      <xdr:rowOff>41776</xdr:rowOff>
    </xdr:to>
    <xdr:sp macro="" textlink="">
      <xdr:nvSpPr>
        <xdr:cNvPr id="496" name="楕円 495"/>
        <xdr:cNvSpPr/>
      </xdr:nvSpPr>
      <xdr:spPr>
        <a:xfrm>
          <a:off x="7029450" y="1634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32903</xdr:rowOff>
    </xdr:from>
    <xdr:ext cx="534377" cy="259045"/>
    <xdr:sp macro="" textlink="">
      <xdr:nvSpPr>
        <xdr:cNvPr id="497" name="テキスト ボックス 496"/>
        <xdr:cNvSpPr txBox="1"/>
      </xdr:nvSpPr>
      <xdr:spPr>
        <a:xfrm>
          <a:off x="6851161" y="1643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132908</xdr:rowOff>
    </xdr:from>
    <xdr:to>
      <xdr:col>36</xdr:col>
      <xdr:colOff>165100</xdr:colOff>
      <xdr:row>99</xdr:row>
      <xdr:rowOff>63058</xdr:rowOff>
    </xdr:to>
    <xdr:sp macro="" textlink="">
      <xdr:nvSpPr>
        <xdr:cNvPr id="498" name="楕円 497"/>
        <xdr:cNvSpPr/>
      </xdr:nvSpPr>
      <xdr:spPr>
        <a:xfrm>
          <a:off x="6235700" y="1636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54185</xdr:rowOff>
    </xdr:from>
    <xdr:ext cx="534377" cy="259045"/>
    <xdr:sp macro="" textlink="">
      <xdr:nvSpPr>
        <xdr:cNvPr id="499" name="テキスト ボックス 498"/>
        <xdr:cNvSpPr txBox="1"/>
      </xdr:nvSpPr>
      <xdr:spPr>
        <a:xfrm>
          <a:off x="6038361" y="164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1207750" y="65441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0978014" y="6408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1207750" y="62302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0733601" y="6094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1207750" y="59163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0733601" y="578051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1207750" y="56025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0733601" y="54602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1207750" y="5288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0733601" y="5146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1207750" y="49684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0669481" y="4832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06694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4698345" y="5155140"/>
          <a:ext cx="1269" cy="1388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4744700" y="6547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4611350" y="6544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4744700" y="494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4611350" y="5155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147456</xdr:rowOff>
    </xdr:from>
    <xdr:to>
      <xdr:col>85</xdr:col>
      <xdr:colOff>127000</xdr:colOff>
      <xdr:row>37</xdr:row>
      <xdr:rowOff>108365</xdr:rowOff>
    </xdr:to>
    <xdr:cxnSp macro="">
      <xdr:nvCxnSpPr>
        <xdr:cNvPr id="530" name="直線コネクタ 529"/>
        <xdr:cNvCxnSpPr/>
      </xdr:nvCxnSpPr>
      <xdr:spPr>
        <a:xfrm>
          <a:off x="13938250" y="6097406"/>
          <a:ext cx="762000" cy="12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macro="" textlink="">
      <xdr:nvSpPr>
        <xdr:cNvPr id="531" name="災害復旧事業費平均値テキスト"/>
        <xdr:cNvSpPr txBox="1"/>
      </xdr:nvSpPr>
      <xdr:spPr>
        <a:xfrm>
          <a:off x="14744700" y="6333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4649450" y="63552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147456</xdr:rowOff>
    </xdr:from>
    <xdr:to>
      <xdr:col>81</xdr:col>
      <xdr:colOff>50800</xdr:colOff>
      <xdr:row>37</xdr:row>
      <xdr:rowOff>133152</xdr:rowOff>
    </xdr:to>
    <xdr:cxnSp macro="">
      <xdr:nvCxnSpPr>
        <xdr:cNvPr id="533" name="直線コネクタ 532"/>
        <xdr:cNvCxnSpPr/>
      </xdr:nvCxnSpPr>
      <xdr:spPr>
        <a:xfrm flipV="1">
          <a:off x="13144500" y="6097406"/>
          <a:ext cx="793750" cy="15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3887450" y="633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5" name="テキスト ボックス 534"/>
        <xdr:cNvSpPr txBox="1"/>
      </xdr:nvSpPr>
      <xdr:spPr>
        <a:xfrm>
          <a:off x="13709161" y="642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133152</xdr:rowOff>
    </xdr:from>
    <xdr:to>
      <xdr:col>76</xdr:col>
      <xdr:colOff>114300</xdr:colOff>
      <xdr:row>38</xdr:row>
      <xdr:rowOff>90339</xdr:rowOff>
    </xdr:to>
    <xdr:cxnSp macro="">
      <xdr:nvCxnSpPr>
        <xdr:cNvPr id="536" name="直線コネクタ 535"/>
        <xdr:cNvCxnSpPr/>
      </xdr:nvCxnSpPr>
      <xdr:spPr>
        <a:xfrm flipV="1">
          <a:off x="12344400" y="6248202"/>
          <a:ext cx="800100" cy="12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3093700" y="63492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161869</xdr:rowOff>
    </xdr:from>
    <xdr:ext cx="469744" cy="259045"/>
    <xdr:sp macro="" textlink="">
      <xdr:nvSpPr>
        <xdr:cNvPr id="538" name="テキスト ボックス 537"/>
        <xdr:cNvSpPr txBox="1"/>
      </xdr:nvSpPr>
      <xdr:spPr>
        <a:xfrm>
          <a:off x="12928678" y="644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90339</xdr:rowOff>
    </xdr:from>
    <xdr:to>
      <xdr:col>71</xdr:col>
      <xdr:colOff>177800</xdr:colOff>
      <xdr:row>38</xdr:row>
      <xdr:rowOff>168618</xdr:rowOff>
    </xdr:to>
    <xdr:cxnSp macro="">
      <xdr:nvCxnSpPr>
        <xdr:cNvPr id="539" name="直線コネクタ 538"/>
        <xdr:cNvCxnSpPr/>
      </xdr:nvCxnSpPr>
      <xdr:spPr>
        <a:xfrm flipV="1">
          <a:off x="11537950" y="6370489"/>
          <a:ext cx="806450" cy="7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92835</xdr:rowOff>
    </xdr:from>
    <xdr:to>
      <xdr:col>72</xdr:col>
      <xdr:colOff>38100</xdr:colOff>
      <xdr:row>39</xdr:row>
      <xdr:rowOff>22985</xdr:rowOff>
    </xdr:to>
    <xdr:sp macro="" textlink="">
      <xdr:nvSpPr>
        <xdr:cNvPr id="540" name="フローチャート: 判断 539"/>
        <xdr:cNvSpPr/>
      </xdr:nvSpPr>
      <xdr:spPr>
        <a:xfrm>
          <a:off x="12299950" y="63729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14112</xdr:rowOff>
    </xdr:from>
    <xdr:ext cx="469744" cy="259045"/>
    <xdr:sp macro="" textlink="">
      <xdr:nvSpPr>
        <xdr:cNvPr id="541" name="テキスト ボックス 540"/>
        <xdr:cNvSpPr txBox="1"/>
      </xdr:nvSpPr>
      <xdr:spPr>
        <a:xfrm>
          <a:off x="12134928" y="645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123386</xdr:rowOff>
    </xdr:from>
    <xdr:to>
      <xdr:col>67</xdr:col>
      <xdr:colOff>101600</xdr:colOff>
      <xdr:row>39</xdr:row>
      <xdr:rowOff>53536</xdr:rowOff>
    </xdr:to>
    <xdr:sp macro="" textlink="">
      <xdr:nvSpPr>
        <xdr:cNvPr id="542" name="フローチャート: 判断 541"/>
        <xdr:cNvSpPr/>
      </xdr:nvSpPr>
      <xdr:spPr>
        <a:xfrm>
          <a:off x="11487150" y="64035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44663</xdr:rowOff>
    </xdr:from>
    <xdr:ext cx="469744" cy="259045"/>
    <xdr:sp macro="" textlink="">
      <xdr:nvSpPr>
        <xdr:cNvPr id="543" name="テキスト ボックス 542"/>
        <xdr:cNvSpPr txBox="1"/>
      </xdr:nvSpPr>
      <xdr:spPr>
        <a:xfrm>
          <a:off x="11322128" y="648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57565</xdr:rowOff>
    </xdr:from>
    <xdr:to>
      <xdr:col>85</xdr:col>
      <xdr:colOff>177800</xdr:colOff>
      <xdr:row>37</xdr:row>
      <xdr:rowOff>159165</xdr:rowOff>
    </xdr:to>
    <xdr:sp macro="" textlink="">
      <xdr:nvSpPr>
        <xdr:cNvPr id="549" name="楕円 548"/>
        <xdr:cNvSpPr/>
      </xdr:nvSpPr>
      <xdr:spPr>
        <a:xfrm>
          <a:off x="14649450" y="617261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80442</xdr:rowOff>
    </xdr:from>
    <xdr:ext cx="534377" cy="259045"/>
    <xdr:sp macro="" textlink="">
      <xdr:nvSpPr>
        <xdr:cNvPr id="550" name="災害復旧事業費該当値テキスト"/>
        <xdr:cNvSpPr txBox="1"/>
      </xdr:nvSpPr>
      <xdr:spPr>
        <a:xfrm>
          <a:off x="14744700" y="603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96656</xdr:rowOff>
    </xdr:from>
    <xdr:to>
      <xdr:col>81</xdr:col>
      <xdr:colOff>101600</xdr:colOff>
      <xdr:row>37</xdr:row>
      <xdr:rowOff>26806</xdr:rowOff>
    </xdr:to>
    <xdr:sp macro="" textlink="">
      <xdr:nvSpPr>
        <xdr:cNvPr id="551" name="楕円 550"/>
        <xdr:cNvSpPr/>
      </xdr:nvSpPr>
      <xdr:spPr>
        <a:xfrm>
          <a:off x="13887450" y="60466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43333</xdr:rowOff>
    </xdr:from>
    <xdr:ext cx="534377" cy="259045"/>
    <xdr:sp macro="" textlink="">
      <xdr:nvSpPr>
        <xdr:cNvPr id="552" name="テキスト ボックス 551"/>
        <xdr:cNvSpPr txBox="1"/>
      </xdr:nvSpPr>
      <xdr:spPr>
        <a:xfrm>
          <a:off x="13709161" y="582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82352</xdr:rowOff>
    </xdr:from>
    <xdr:to>
      <xdr:col>76</xdr:col>
      <xdr:colOff>165100</xdr:colOff>
      <xdr:row>38</xdr:row>
      <xdr:rowOff>12502</xdr:rowOff>
    </xdr:to>
    <xdr:sp macro="" textlink="">
      <xdr:nvSpPr>
        <xdr:cNvPr id="553" name="楕円 552"/>
        <xdr:cNvSpPr/>
      </xdr:nvSpPr>
      <xdr:spPr>
        <a:xfrm>
          <a:off x="13093700" y="61974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29029</xdr:rowOff>
    </xdr:from>
    <xdr:ext cx="534377" cy="259045"/>
    <xdr:sp macro="" textlink="">
      <xdr:nvSpPr>
        <xdr:cNvPr id="554" name="テキスト ボックス 553"/>
        <xdr:cNvSpPr txBox="1"/>
      </xdr:nvSpPr>
      <xdr:spPr>
        <a:xfrm>
          <a:off x="12896361" y="597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39539</xdr:rowOff>
    </xdr:from>
    <xdr:to>
      <xdr:col>72</xdr:col>
      <xdr:colOff>38100</xdr:colOff>
      <xdr:row>38</xdr:row>
      <xdr:rowOff>141139</xdr:rowOff>
    </xdr:to>
    <xdr:sp macro="" textlink="">
      <xdr:nvSpPr>
        <xdr:cNvPr id="555" name="楕円 554"/>
        <xdr:cNvSpPr/>
      </xdr:nvSpPr>
      <xdr:spPr>
        <a:xfrm>
          <a:off x="12299950" y="63196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157666</xdr:rowOff>
    </xdr:from>
    <xdr:ext cx="534377" cy="259045"/>
    <xdr:sp macro="" textlink="">
      <xdr:nvSpPr>
        <xdr:cNvPr id="556" name="テキスト ボックス 555"/>
        <xdr:cNvSpPr txBox="1"/>
      </xdr:nvSpPr>
      <xdr:spPr>
        <a:xfrm>
          <a:off x="12102611" y="610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117818</xdr:rowOff>
    </xdr:from>
    <xdr:to>
      <xdr:col>67</xdr:col>
      <xdr:colOff>101600</xdr:colOff>
      <xdr:row>39</xdr:row>
      <xdr:rowOff>47968</xdr:rowOff>
    </xdr:to>
    <xdr:sp macro="" textlink="">
      <xdr:nvSpPr>
        <xdr:cNvPr id="557" name="楕円 556"/>
        <xdr:cNvSpPr/>
      </xdr:nvSpPr>
      <xdr:spPr>
        <a:xfrm>
          <a:off x="11487150" y="63979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64495</xdr:rowOff>
    </xdr:from>
    <xdr:ext cx="469744" cy="259045"/>
    <xdr:sp macro="" textlink="">
      <xdr:nvSpPr>
        <xdr:cNvPr id="558" name="テキスト ボックス 557"/>
        <xdr:cNvSpPr txBox="1"/>
      </xdr:nvSpPr>
      <xdr:spPr>
        <a:xfrm>
          <a:off x="11322128" y="617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1207750" y="9061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xdr:cNvSpPr txBox="1"/>
      </xdr:nvSpPr>
      <xdr:spPr>
        <a:xfrm>
          <a:off x="10978014" y="8919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xdr:cNvSpPr txBox="1"/>
      </xdr:nvSpPr>
      <xdr:spPr>
        <a:xfrm>
          <a:off x="10978014" y="7820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xdr:cNvCxnSpPr/>
      </xdr:nvCxnSpPr>
      <xdr:spPr>
        <a:xfrm>
          <a:off x="14698345" y="90614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xdr:cNvSpPr txBox="1"/>
      </xdr:nvSpPr>
      <xdr:spPr>
        <a:xfrm>
          <a:off x="147447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46113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xdr:cNvSpPr txBox="1"/>
      </xdr:nvSpPr>
      <xdr:spPr>
        <a:xfrm>
          <a:off x="14744700" y="8766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46113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xdr:cNvCxnSpPr/>
      </xdr:nvCxnSpPr>
      <xdr:spPr>
        <a:xfrm>
          <a:off x="13938250" y="90614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xdr:cNvSpPr txBox="1"/>
      </xdr:nvSpPr>
      <xdr:spPr>
        <a:xfrm>
          <a:off x="14744700" y="89890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xdr:cNvSpPr/>
      </xdr:nvSpPr>
      <xdr:spPr>
        <a:xfrm>
          <a:off x="14649450" y="90106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xdr:cNvCxnSpPr/>
      </xdr:nvCxnSpPr>
      <xdr:spPr>
        <a:xfrm>
          <a:off x="13144500" y="90614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xdr:cNvSpPr/>
      </xdr:nvSpPr>
      <xdr:spPr>
        <a:xfrm>
          <a:off x="138874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xdr:cNvSpPr txBox="1"/>
      </xdr:nvSpPr>
      <xdr:spPr>
        <a:xfrm>
          <a:off x="138326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xdr:cNvCxnSpPr/>
      </xdr:nvCxnSpPr>
      <xdr:spPr>
        <a:xfrm>
          <a:off x="12344400" y="9061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xdr:cNvSpPr/>
      </xdr:nvSpPr>
      <xdr:spPr>
        <a:xfrm>
          <a:off x="130937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xdr:cNvSpPr txBox="1"/>
      </xdr:nvSpPr>
      <xdr:spPr>
        <a:xfrm>
          <a:off x="130325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xdr:cNvCxnSpPr/>
      </xdr:nvCxnSpPr>
      <xdr:spPr>
        <a:xfrm>
          <a:off x="11537950" y="9061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xdr:cNvSpPr/>
      </xdr:nvSpPr>
      <xdr:spPr>
        <a:xfrm>
          <a:off x="122999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xdr:cNvSpPr txBox="1"/>
      </xdr:nvSpPr>
      <xdr:spPr>
        <a:xfrm>
          <a:off x="122261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xdr:cNvSpPr/>
      </xdr:nvSpPr>
      <xdr:spPr>
        <a:xfrm>
          <a:off x="114871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xdr:cNvSpPr txBox="1"/>
      </xdr:nvSpPr>
      <xdr:spPr>
        <a:xfrm>
          <a:off x="114323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xdr:cNvSpPr/>
      </xdr:nvSpPr>
      <xdr:spPr>
        <a:xfrm>
          <a:off x="14649450" y="90106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xdr:cNvSpPr txBox="1"/>
      </xdr:nvSpPr>
      <xdr:spPr>
        <a:xfrm>
          <a:off x="14744700" y="8881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xdr:cNvSpPr/>
      </xdr:nvSpPr>
      <xdr:spPr>
        <a:xfrm>
          <a:off x="138874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xdr:cNvSpPr txBox="1"/>
      </xdr:nvSpPr>
      <xdr:spPr>
        <a:xfrm>
          <a:off x="138326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xdr:cNvSpPr/>
      </xdr:nvSpPr>
      <xdr:spPr>
        <a:xfrm>
          <a:off x="130937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xdr:cNvSpPr txBox="1"/>
      </xdr:nvSpPr>
      <xdr:spPr>
        <a:xfrm>
          <a:off x="130325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xdr:cNvSpPr/>
      </xdr:nvSpPr>
      <xdr:spPr>
        <a:xfrm>
          <a:off x="122999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xdr:cNvSpPr txBox="1"/>
      </xdr:nvSpPr>
      <xdr:spPr>
        <a:xfrm>
          <a:off x="122261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xdr:cNvSpPr/>
      </xdr:nvSpPr>
      <xdr:spPr>
        <a:xfrm>
          <a:off x="114871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xdr:cNvSpPr txBox="1"/>
      </xdr:nvSpPr>
      <xdr:spPr>
        <a:xfrm>
          <a:off x="114323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1207750" y="131481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0978014" y="1301225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1207750" y="128342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xdr:cNvSpPr txBox="1"/>
      </xdr:nvSpPr>
      <xdr:spPr>
        <a:xfrm>
          <a:off x="10669481" y="126983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1207750" y="125203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xdr:cNvSpPr txBox="1"/>
      </xdr:nvSpPr>
      <xdr:spPr>
        <a:xfrm>
          <a:off x="10669481" y="12384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1207750" y="122065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xdr:cNvSpPr txBox="1"/>
      </xdr:nvSpPr>
      <xdr:spPr>
        <a:xfrm>
          <a:off x="10669481" y="120642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1207750" y="11892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xdr:cNvSpPr txBox="1"/>
      </xdr:nvSpPr>
      <xdr:spPr>
        <a:xfrm>
          <a:off x="10669481" y="11750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1207750" y="115724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xdr:cNvSpPr txBox="1"/>
      </xdr:nvSpPr>
      <xdr:spPr>
        <a:xfrm>
          <a:off x="10669481" y="11436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06694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3" name="直線コネクタ 632"/>
        <xdr:cNvCxnSpPr/>
      </xdr:nvCxnSpPr>
      <xdr:spPr>
        <a:xfrm flipV="1">
          <a:off x="14698345" y="11507370"/>
          <a:ext cx="1269" cy="1543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4" name="公債費最小値テキスト"/>
        <xdr:cNvSpPr txBox="1"/>
      </xdr:nvSpPr>
      <xdr:spPr>
        <a:xfrm>
          <a:off x="14744700" y="1304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5" name="直線コネクタ 634"/>
        <xdr:cNvCxnSpPr/>
      </xdr:nvCxnSpPr>
      <xdr:spPr>
        <a:xfrm>
          <a:off x="14611350" y="130504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6" name="公債費最大値テキスト"/>
        <xdr:cNvSpPr txBox="1"/>
      </xdr:nvSpPr>
      <xdr:spPr>
        <a:xfrm>
          <a:off x="14744700" y="1128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7" name="直線コネクタ 636"/>
        <xdr:cNvCxnSpPr/>
      </xdr:nvCxnSpPr>
      <xdr:spPr>
        <a:xfrm>
          <a:off x="14611350" y="115073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916</xdr:rowOff>
    </xdr:from>
    <xdr:to>
      <xdr:col>85</xdr:col>
      <xdr:colOff>127000</xdr:colOff>
      <xdr:row>78</xdr:row>
      <xdr:rowOff>12632</xdr:rowOff>
    </xdr:to>
    <xdr:cxnSp macro="">
      <xdr:nvCxnSpPr>
        <xdr:cNvPr id="638" name="直線コネクタ 637"/>
        <xdr:cNvCxnSpPr/>
      </xdr:nvCxnSpPr>
      <xdr:spPr>
        <a:xfrm flipV="1">
          <a:off x="13938250" y="12885066"/>
          <a:ext cx="762000" cy="1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39" name="公債費平均値テキスト"/>
        <xdr:cNvSpPr txBox="1"/>
      </xdr:nvSpPr>
      <xdr:spPr>
        <a:xfrm>
          <a:off x="14744700" y="12835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0" name="フローチャート: 判断 639"/>
        <xdr:cNvSpPr/>
      </xdr:nvSpPr>
      <xdr:spPr>
        <a:xfrm>
          <a:off x="14649450" y="1285676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12632</xdr:rowOff>
    </xdr:from>
    <xdr:to>
      <xdr:col>81</xdr:col>
      <xdr:colOff>50800</xdr:colOff>
      <xdr:row>78</xdr:row>
      <xdr:rowOff>21330</xdr:rowOff>
    </xdr:to>
    <xdr:cxnSp macro="">
      <xdr:nvCxnSpPr>
        <xdr:cNvPr id="641" name="直線コネクタ 640"/>
        <xdr:cNvCxnSpPr/>
      </xdr:nvCxnSpPr>
      <xdr:spPr>
        <a:xfrm flipV="1">
          <a:off x="13144500" y="12896782"/>
          <a:ext cx="793750" cy="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2" name="フローチャート: 判断 641"/>
        <xdr:cNvSpPr/>
      </xdr:nvSpPr>
      <xdr:spPr>
        <a:xfrm>
          <a:off x="13887450" y="128650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3" name="テキスト ボックス 642"/>
        <xdr:cNvSpPr txBox="1"/>
      </xdr:nvSpPr>
      <xdr:spPr>
        <a:xfrm>
          <a:off x="13709161" y="1295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21330</xdr:rowOff>
    </xdr:from>
    <xdr:to>
      <xdr:col>76</xdr:col>
      <xdr:colOff>114300</xdr:colOff>
      <xdr:row>78</xdr:row>
      <xdr:rowOff>46780</xdr:rowOff>
    </xdr:to>
    <xdr:cxnSp macro="">
      <xdr:nvCxnSpPr>
        <xdr:cNvPr id="644" name="直線コネクタ 643"/>
        <xdr:cNvCxnSpPr/>
      </xdr:nvCxnSpPr>
      <xdr:spPr>
        <a:xfrm flipV="1">
          <a:off x="12344400" y="12905480"/>
          <a:ext cx="800100" cy="2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5" name="フローチャート: 判断 644"/>
        <xdr:cNvSpPr/>
      </xdr:nvSpPr>
      <xdr:spPr>
        <a:xfrm>
          <a:off x="13093700" y="12879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6" name="テキスト ボックス 645"/>
        <xdr:cNvSpPr txBox="1"/>
      </xdr:nvSpPr>
      <xdr:spPr>
        <a:xfrm>
          <a:off x="12896361" y="1296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40615</xdr:rowOff>
    </xdr:from>
    <xdr:to>
      <xdr:col>71</xdr:col>
      <xdr:colOff>177800</xdr:colOff>
      <xdr:row>78</xdr:row>
      <xdr:rowOff>46780</xdr:rowOff>
    </xdr:to>
    <xdr:cxnSp macro="">
      <xdr:nvCxnSpPr>
        <xdr:cNvPr id="647" name="直線コネクタ 646"/>
        <xdr:cNvCxnSpPr/>
      </xdr:nvCxnSpPr>
      <xdr:spPr>
        <a:xfrm>
          <a:off x="11537950" y="12924765"/>
          <a:ext cx="806450" cy="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41377</xdr:rowOff>
    </xdr:from>
    <xdr:to>
      <xdr:col>72</xdr:col>
      <xdr:colOff>38100</xdr:colOff>
      <xdr:row>78</xdr:row>
      <xdr:rowOff>142977</xdr:rowOff>
    </xdr:to>
    <xdr:sp macro="" textlink="">
      <xdr:nvSpPr>
        <xdr:cNvPr id="648" name="フローチャート: 判断 647"/>
        <xdr:cNvSpPr/>
      </xdr:nvSpPr>
      <xdr:spPr>
        <a:xfrm>
          <a:off x="12299950" y="129255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134104</xdr:rowOff>
    </xdr:from>
    <xdr:ext cx="534377" cy="259045"/>
    <xdr:sp macro="" textlink="">
      <xdr:nvSpPr>
        <xdr:cNvPr id="649" name="テキスト ボックス 648"/>
        <xdr:cNvSpPr txBox="1"/>
      </xdr:nvSpPr>
      <xdr:spPr>
        <a:xfrm>
          <a:off x="12102611" y="1301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42472</xdr:rowOff>
    </xdr:from>
    <xdr:to>
      <xdr:col>67</xdr:col>
      <xdr:colOff>101600</xdr:colOff>
      <xdr:row>78</xdr:row>
      <xdr:rowOff>144072</xdr:rowOff>
    </xdr:to>
    <xdr:sp macro="" textlink="">
      <xdr:nvSpPr>
        <xdr:cNvPr id="650" name="フローチャート: 判断 649"/>
        <xdr:cNvSpPr/>
      </xdr:nvSpPr>
      <xdr:spPr>
        <a:xfrm>
          <a:off x="11487150" y="129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135199</xdr:rowOff>
    </xdr:from>
    <xdr:ext cx="534377" cy="259045"/>
    <xdr:sp macro="" textlink="">
      <xdr:nvSpPr>
        <xdr:cNvPr id="651" name="テキスト ボックス 650"/>
        <xdr:cNvSpPr txBox="1"/>
      </xdr:nvSpPr>
      <xdr:spPr>
        <a:xfrm>
          <a:off x="11308861" y="1301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121566</xdr:rowOff>
    </xdr:from>
    <xdr:to>
      <xdr:col>85</xdr:col>
      <xdr:colOff>177800</xdr:colOff>
      <xdr:row>78</xdr:row>
      <xdr:rowOff>51716</xdr:rowOff>
    </xdr:to>
    <xdr:sp macro="" textlink="">
      <xdr:nvSpPr>
        <xdr:cNvPr id="657" name="楕円 656"/>
        <xdr:cNvSpPr/>
      </xdr:nvSpPr>
      <xdr:spPr>
        <a:xfrm>
          <a:off x="14649450" y="1284061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144443</xdr:rowOff>
    </xdr:from>
    <xdr:ext cx="534377" cy="259045"/>
    <xdr:sp macro="" textlink="">
      <xdr:nvSpPr>
        <xdr:cNvPr id="658" name="公債費該当値テキスト"/>
        <xdr:cNvSpPr txBox="1"/>
      </xdr:nvSpPr>
      <xdr:spPr>
        <a:xfrm>
          <a:off x="14744700" y="1269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133282</xdr:rowOff>
    </xdr:from>
    <xdr:to>
      <xdr:col>81</xdr:col>
      <xdr:colOff>101600</xdr:colOff>
      <xdr:row>78</xdr:row>
      <xdr:rowOff>63432</xdr:rowOff>
    </xdr:to>
    <xdr:sp macro="" textlink="">
      <xdr:nvSpPr>
        <xdr:cNvPr id="659" name="楕円 658"/>
        <xdr:cNvSpPr/>
      </xdr:nvSpPr>
      <xdr:spPr>
        <a:xfrm>
          <a:off x="13887450" y="128523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79959</xdr:rowOff>
    </xdr:from>
    <xdr:ext cx="534377" cy="259045"/>
    <xdr:sp macro="" textlink="">
      <xdr:nvSpPr>
        <xdr:cNvPr id="660" name="テキスト ボックス 659"/>
        <xdr:cNvSpPr txBox="1"/>
      </xdr:nvSpPr>
      <xdr:spPr>
        <a:xfrm>
          <a:off x="13709161" y="1263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141980</xdr:rowOff>
    </xdr:from>
    <xdr:to>
      <xdr:col>76</xdr:col>
      <xdr:colOff>165100</xdr:colOff>
      <xdr:row>78</xdr:row>
      <xdr:rowOff>72130</xdr:rowOff>
    </xdr:to>
    <xdr:sp macro="" textlink="">
      <xdr:nvSpPr>
        <xdr:cNvPr id="661" name="楕円 660"/>
        <xdr:cNvSpPr/>
      </xdr:nvSpPr>
      <xdr:spPr>
        <a:xfrm>
          <a:off x="13093700" y="128610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88657</xdr:rowOff>
    </xdr:from>
    <xdr:ext cx="534377" cy="259045"/>
    <xdr:sp macro="" textlink="">
      <xdr:nvSpPr>
        <xdr:cNvPr id="662" name="テキスト ボックス 661"/>
        <xdr:cNvSpPr txBox="1"/>
      </xdr:nvSpPr>
      <xdr:spPr>
        <a:xfrm>
          <a:off x="12896361" y="1264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167430</xdr:rowOff>
    </xdr:from>
    <xdr:to>
      <xdr:col>72</xdr:col>
      <xdr:colOff>38100</xdr:colOff>
      <xdr:row>78</xdr:row>
      <xdr:rowOff>97580</xdr:rowOff>
    </xdr:to>
    <xdr:sp macro="" textlink="">
      <xdr:nvSpPr>
        <xdr:cNvPr id="663" name="楕円 662"/>
        <xdr:cNvSpPr/>
      </xdr:nvSpPr>
      <xdr:spPr>
        <a:xfrm>
          <a:off x="12299950" y="128864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114107</xdr:rowOff>
    </xdr:from>
    <xdr:ext cx="534377" cy="259045"/>
    <xdr:sp macro="" textlink="">
      <xdr:nvSpPr>
        <xdr:cNvPr id="664" name="テキスト ボックス 663"/>
        <xdr:cNvSpPr txBox="1"/>
      </xdr:nvSpPr>
      <xdr:spPr>
        <a:xfrm>
          <a:off x="12102611" y="1266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161265</xdr:rowOff>
    </xdr:from>
    <xdr:to>
      <xdr:col>67</xdr:col>
      <xdr:colOff>101600</xdr:colOff>
      <xdr:row>78</xdr:row>
      <xdr:rowOff>91415</xdr:rowOff>
    </xdr:to>
    <xdr:sp macro="" textlink="">
      <xdr:nvSpPr>
        <xdr:cNvPr id="665" name="楕円 664"/>
        <xdr:cNvSpPr/>
      </xdr:nvSpPr>
      <xdr:spPr>
        <a:xfrm>
          <a:off x="11487150" y="128803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107942</xdr:rowOff>
    </xdr:from>
    <xdr:ext cx="534377" cy="259045"/>
    <xdr:sp macro="" textlink="">
      <xdr:nvSpPr>
        <xdr:cNvPr id="666" name="テキスト ボックス 665"/>
        <xdr:cNvSpPr txBox="1"/>
      </xdr:nvSpPr>
      <xdr:spPr>
        <a:xfrm>
          <a:off x="11308861" y="1266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1207750" y="1644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097801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1207750" y="1606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xdr:cNvSpPr txBox="1"/>
      </xdr:nvSpPr>
      <xdr:spPr>
        <a:xfrm>
          <a:off x="10669481" y="1592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1207750" y="1568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xdr:cNvSpPr txBox="1"/>
      </xdr:nvSpPr>
      <xdr:spPr>
        <a:xfrm>
          <a:off x="106694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1207750" y="1530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xdr:cNvSpPr txBox="1"/>
      </xdr:nvSpPr>
      <xdr:spPr>
        <a:xfrm>
          <a:off x="1066948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1207750" y="14928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066948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8" name="テキスト ボックス 687"/>
        <xdr:cNvSpPr txBox="1"/>
      </xdr:nvSpPr>
      <xdr:spPr>
        <a:xfrm>
          <a:off x="10598378" y="14424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0" name="直線コネクタ 689"/>
        <xdr:cNvCxnSpPr/>
      </xdr:nvCxnSpPr>
      <xdr:spPr>
        <a:xfrm flipV="1">
          <a:off x="14698345" y="14935930"/>
          <a:ext cx="1269" cy="1508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1" name="積立金最小値テキスト"/>
        <xdr:cNvSpPr txBox="1"/>
      </xdr:nvSpPr>
      <xdr:spPr>
        <a:xfrm>
          <a:off x="14744700" y="1644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2" name="直線コネクタ 691"/>
        <xdr:cNvCxnSpPr/>
      </xdr:nvCxnSpPr>
      <xdr:spPr>
        <a:xfrm>
          <a:off x="14611350" y="16444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3" name="積立金最大値テキスト"/>
        <xdr:cNvSpPr txBox="1"/>
      </xdr:nvSpPr>
      <xdr:spPr>
        <a:xfrm>
          <a:off x="14744700" y="14717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4" name="直線コネクタ 693"/>
        <xdr:cNvCxnSpPr/>
      </xdr:nvCxnSpPr>
      <xdr:spPr>
        <a:xfrm>
          <a:off x="14611350" y="149359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26222</xdr:rowOff>
    </xdr:from>
    <xdr:to>
      <xdr:col>85</xdr:col>
      <xdr:colOff>127000</xdr:colOff>
      <xdr:row>99</xdr:row>
      <xdr:rowOff>37432</xdr:rowOff>
    </xdr:to>
    <xdr:cxnSp macro="">
      <xdr:nvCxnSpPr>
        <xdr:cNvPr id="695" name="直線コネクタ 694"/>
        <xdr:cNvCxnSpPr/>
      </xdr:nvCxnSpPr>
      <xdr:spPr>
        <a:xfrm flipV="1">
          <a:off x="13938250" y="16428272"/>
          <a:ext cx="762000" cy="1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6" name="積立金平均値テキスト"/>
        <xdr:cNvSpPr txBox="1"/>
      </xdr:nvSpPr>
      <xdr:spPr>
        <a:xfrm>
          <a:off x="14744700" y="16163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7" name="フローチャート: 判断 696"/>
        <xdr:cNvSpPr/>
      </xdr:nvSpPr>
      <xdr:spPr>
        <a:xfrm>
          <a:off x="14649450" y="1631194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35626</xdr:rowOff>
    </xdr:from>
    <xdr:to>
      <xdr:col>81</xdr:col>
      <xdr:colOff>50800</xdr:colOff>
      <xdr:row>99</xdr:row>
      <xdr:rowOff>37432</xdr:rowOff>
    </xdr:to>
    <xdr:cxnSp macro="">
      <xdr:nvCxnSpPr>
        <xdr:cNvPr id="698" name="直線コネクタ 697"/>
        <xdr:cNvCxnSpPr/>
      </xdr:nvCxnSpPr>
      <xdr:spPr>
        <a:xfrm>
          <a:off x="13144500" y="16437676"/>
          <a:ext cx="79375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699" name="フローチャート: 判断 698"/>
        <xdr:cNvSpPr/>
      </xdr:nvSpPr>
      <xdr:spPr>
        <a:xfrm>
          <a:off x="13887450" y="1630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0" name="テキスト ボックス 699"/>
        <xdr:cNvSpPr txBox="1"/>
      </xdr:nvSpPr>
      <xdr:spPr>
        <a:xfrm>
          <a:off x="13709161" y="1607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31477</xdr:rowOff>
    </xdr:from>
    <xdr:to>
      <xdr:col>76</xdr:col>
      <xdr:colOff>114300</xdr:colOff>
      <xdr:row>99</xdr:row>
      <xdr:rowOff>35626</xdr:rowOff>
    </xdr:to>
    <xdr:cxnSp macro="">
      <xdr:nvCxnSpPr>
        <xdr:cNvPr id="701" name="直線コネクタ 700"/>
        <xdr:cNvCxnSpPr/>
      </xdr:nvCxnSpPr>
      <xdr:spPr>
        <a:xfrm>
          <a:off x="12344400" y="16433527"/>
          <a:ext cx="800100" cy="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2" name="フローチャート: 判断 701"/>
        <xdr:cNvSpPr/>
      </xdr:nvSpPr>
      <xdr:spPr>
        <a:xfrm>
          <a:off x="13093700" y="1633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3" name="テキスト ボックス 702"/>
        <xdr:cNvSpPr txBox="1"/>
      </xdr:nvSpPr>
      <xdr:spPr>
        <a:xfrm>
          <a:off x="12896361" y="1611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31477</xdr:rowOff>
    </xdr:from>
    <xdr:to>
      <xdr:col>71</xdr:col>
      <xdr:colOff>177800</xdr:colOff>
      <xdr:row>99</xdr:row>
      <xdr:rowOff>41011</xdr:rowOff>
    </xdr:to>
    <xdr:cxnSp macro="">
      <xdr:nvCxnSpPr>
        <xdr:cNvPr id="704" name="直線コネクタ 703"/>
        <xdr:cNvCxnSpPr/>
      </xdr:nvCxnSpPr>
      <xdr:spPr>
        <a:xfrm flipV="1">
          <a:off x="11537950" y="16433527"/>
          <a:ext cx="806450" cy="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137402</xdr:rowOff>
    </xdr:from>
    <xdr:to>
      <xdr:col>72</xdr:col>
      <xdr:colOff>38100</xdr:colOff>
      <xdr:row>99</xdr:row>
      <xdr:rowOff>67552</xdr:rowOff>
    </xdr:to>
    <xdr:sp macro="" textlink="">
      <xdr:nvSpPr>
        <xdr:cNvPr id="705" name="フローチャート: 判断 704"/>
        <xdr:cNvSpPr/>
      </xdr:nvSpPr>
      <xdr:spPr>
        <a:xfrm>
          <a:off x="12299950" y="163680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84079</xdr:rowOff>
    </xdr:from>
    <xdr:ext cx="534377" cy="259045"/>
    <xdr:sp macro="" textlink="">
      <xdr:nvSpPr>
        <xdr:cNvPr id="706" name="テキスト ボックス 705"/>
        <xdr:cNvSpPr txBox="1"/>
      </xdr:nvSpPr>
      <xdr:spPr>
        <a:xfrm>
          <a:off x="12102611" y="1614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136793</xdr:rowOff>
    </xdr:from>
    <xdr:to>
      <xdr:col>67</xdr:col>
      <xdr:colOff>101600</xdr:colOff>
      <xdr:row>99</xdr:row>
      <xdr:rowOff>66943</xdr:rowOff>
    </xdr:to>
    <xdr:sp macro="" textlink="">
      <xdr:nvSpPr>
        <xdr:cNvPr id="707" name="フローチャート: 判断 706"/>
        <xdr:cNvSpPr/>
      </xdr:nvSpPr>
      <xdr:spPr>
        <a:xfrm>
          <a:off x="11487150" y="1636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83470</xdr:rowOff>
    </xdr:from>
    <xdr:ext cx="534377" cy="259045"/>
    <xdr:sp macro="" textlink="">
      <xdr:nvSpPr>
        <xdr:cNvPr id="708" name="テキスト ボックス 707"/>
        <xdr:cNvSpPr txBox="1"/>
      </xdr:nvSpPr>
      <xdr:spPr>
        <a:xfrm>
          <a:off x="11308861" y="1614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146872</xdr:rowOff>
    </xdr:from>
    <xdr:to>
      <xdr:col>85</xdr:col>
      <xdr:colOff>177800</xdr:colOff>
      <xdr:row>99</xdr:row>
      <xdr:rowOff>77022</xdr:rowOff>
    </xdr:to>
    <xdr:sp macro="" textlink="">
      <xdr:nvSpPr>
        <xdr:cNvPr id="714" name="楕円 713"/>
        <xdr:cNvSpPr/>
      </xdr:nvSpPr>
      <xdr:spPr>
        <a:xfrm>
          <a:off x="14649450" y="1637747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61799</xdr:rowOff>
    </xdr:from>
    <xdr:ext cx="469744" cy="259045"/>
    <xdr:sp macro="" textlink="">
      <xdr:nvSpPr>
        <xdr:cNvPr id="715" name="積立金該当値テキスト"/>
        <xdr:cNvSpPr txBox="1"/>
      </xdr:nvSpPr>
      <xdr:spPr>
        <a:xfrm>
          <a:off x="14744700" y="1629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158082</xdr:rowOff>
    </xdr:from>
    <xdr:to>
      <xdr:col>81</xdr:col>
      <xdr:colOff>101600</xdr:colOff>
      <xdr:row>99</xdr:row>
      <xdr:rowOff>88232</xdr:rowOff>
    </xdr:to>
    <xdr:sp macro="" textlink="">
      <xdr:nvSpPr>
        <xdr:cNvPr id="716" name="楕円 715"/>
        <xdr:cNvSpPr/>
      </xdr:nvSpPr>
      <xdr:spPr>
        <a:xfrm>
          <a:off x="13887450" y="1638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79359</xdr:rowOff>
    </xdr:from>
    <xdr:ext cx="469744" cy="259045"/>
    <xdr:sp macro="" textlink="">
      <xdr:nvSpPr>
        <xdr:cNvPr id="717" name="テキスト ボックス 716"/>
        <xdr:cNvSpPr txBox="1"/>
      </xdr:nvSpPr>
      <xdr:spPr>
        <a:xfrm>
          <a:off x="13722428" y="1648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156276</xdr:rowOff>
    </xdr:from>
    <xdr:to>
      <xdr:col>76</xdr:col>
      <xdr:colOff>165100</xdr:colOff>
      <xdr:row>99</xdr:row>
      <xdr:rowOff>86426</xdr:rowOff>
    </xdr:to>
    <xdr:sp macro="" textlink="">
      <xdr:nvSpPr>
        <xdr:cNvPr id="718" name="楕円 717"/>
        <xdr:cNvSpPr/>
      </xdr:nvSpPr>
      <xdr:spPr>
        <a:xfrm>
          <a:off x="13093700" y="1638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77553</xdr:rowOff>
    </xdr:from>
    <xdr:ext cx="469744" cy="259045"/>
    <xdr:sp macro="" textlink="">
      <xdr:nvSpPr>
        <xdr:cNvPr id="719" name="テキスト ボックス 718"/>
        <xdr:cNvSpPr txBox="1"/>
      </xdr:nvSpPr>
      <xdr:spPr>
        <a:xfrm>
          <a:off x="12928678" y="16479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152127</xdr:rowOff>
    </xdr:from>
    <xdr:to>
      <xdr:col>72</xdr:col>
      <xdr:colOff>38100</xdr:colOff>
      <xdr:row>99</xdr:row>
      <xdr:rowOff>82277</xdr:rowOff>
    </xdr:to>
    <xdr:sp macro="" textlink="">
      <xdr:nvSpPr>
        <xdr:cNvPr id="720" name="楕円 719"/>
        <xdr:cNvSpPr/>
      </xdr:nvSpPr>
      <xdr:spPr>
        <a:xfrm>
          <a:off x="12299950" y="1638272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73404</xdr:rowOff>
    </xdr:from>
    <xdr:ext cx="469744" cy="259045"/>
    <xdr:sp macro="" textlink="">
      <xdr:nvSpPr>
        <xdr:cNvPr id="721" name="テキスト ボックス 720"/>
        <xdr:cNvSpPr txBox="1"/>
      </xdr:nvSpPr>
      <xdr:spPr>
        <a:xfrm>
          <a:off x="12134928" y="1647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161661</xdr:rowOff>
    </xdr:from>
    <xdr:to>
      <xdr:col>67</xdr:col>
      <xdr:colOff>101600</xdr:colOff>
      <xdr:row>99</xdr:row>
      <xdr:rowOff>91811</xdr:rowOff>
    </xdr:to>
    <xdr:sp macro="" textlink="">
      <xdr:nvSpPr>
        <xdr:cNvPr id="722" name="楕円 721"/>
        <xdr:cNvSpPr/>
      </xdr:nvSpPr>
      <xdr:spPr>
        <a:xfrm>
          <a:off x="11487150" y="1639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82938</xdr:rowOff>
    </xdr:from>
    <xdr:ext cx="469744" cy="259045"/>
    <xdr:sp macro="" textlink="">
      <xdr:nvSpPr>
        <xdr:cNvPr id="723" name="テキスト ボックス 722"/>
        <xdr:cNvSpPr txBox="1"/>
      </xdr:nvSpPr>
      <xdr:spPr>
        <a:xfrm>
          <a:off x="11322128" y="1648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6459200" y="65441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6248514" y="6408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6459200" y="6230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7" name="テキスト ボックス 736"/>
        <xdr:cNvSpPr txBox="1"/>
      </xdr:nvSpPr>
      <xdr:spPr>
        <a:xfrm>
          <a:off x="15985051" y="6094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6459200" y="59163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9" name="テキスト ボックス 738"/>
        <xdr:cNvSpPr txBox="1"/>
      </xdr:nvSpPr>
      <xdr:spPr>
        <a:xfrm>
          <a:off x="15985051" y="578051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6459200" y="56025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1" name="テキスト ボックス 740"/>
        <xdr:cNvSpPr txBox="1"/>
      </xdr:nvSpPr>
      <xdr:spPr>
        <a:xfrm>
          <a:off x="15985051" y="54602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6459200" y="5288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3" name="テキスト ボックス 742"/>
        <xdr:cNvSpPr txBox="1"/>
      </xdr:nvSpPr>
      <xdr:spPr>
        <a:xfrm>
          <a:off x="15985051" y="5146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6459200" y="4968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5985051" y="48325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59850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投資及び出資金グラフ枠"/>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49" name="直線コネクタ 748"/>
        <xdr:cNvCxnSpPr/>
      </xdr:nvCxnSpPr>
      <xdr:spPr>
        <a:xfrm flipV="1">
          <a:off x="19949795" y="5163207"/>
          <a:ext cx="1269" cy="1380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0" name="投資及び出資金最小値テキスト"/>
        <xdr:cNvSpPr txBox="1"/>
      </xdr:nvSpPr>
      <xdr:spPr>
        <a:xfrm>
          <a:off x="20002500" y="6547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19881850" y="6544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2" name="投資及び出資金最大値テキスト"/>
        <xdr:cNvSpPr txBox="1"/>
      </xdr:nvSpPr>
      <xdr:spPr>
        <a:xfrm>
          <a:off x="20002500" y="495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3" name="直線コネクタ 752"/>
        <xdr:cNvCxnSpPr/>
      </xdr:nvCxnSpPr>
      <xdr:spPr>
        <a:xfrm>
          <a:off x="19881850" y="51632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19202400" y="6544128"/>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5" name="投資及び出資金平均値テキスト"/>
        <xdr:cNvSpPr txBox="1"/>
      </xdr:nvSpPr>
      <xdr:spPr>
        <a:xfrm>
          <a:off x="20002500" y="6231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6" name="フローチャート: 判断 755"/>
        <xdr:cNvSpPr/>
      </xdr:nvSpPr>
      <xdr:spPr>
        <a:xfrm>
          <a:off x="19900900" y="63740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18395950" y="654412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58" name="フローチャート: 判断 757"/>
        <xdr:cNvSpPr/>
      </xdr:nvSpPr>
      <xdr:spPr>
        <a:xfrm>
          <a:off x="19157950" y="638116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59" name="テキスト ボックス 758"/>
        <xdr:cNvSpPr txBox="1"/>
      </xdr:nvSpPr>
      <xdr:spPr>
        <a:xfrm>
          <a:off x="18992928" y="616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7602200" y="654412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1" name="フローチャート: 判断 760"/>
        <xdr:cNvSpPr/>
      </xdr:nvSpPr>
      <xdr:spPr>
        <a:xfrm>
          <a:off x="18345150" y="63718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2" name="テキスト ボックス 761"/>
        <xdr:cNvSpPr txBox="1"/>
      </xdr:nvSpPr>
      <xdr:spPr>
        <a:xfrm>
          <a:off x="18180128" y="615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6802100" y="654412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141968</xdr:rowOff>
    </xdr:from>
    <xdr:to>
      <xdr:col>102</xdr:col>
      <xdr:colOff>165100</xdr:colOff>
      <xdr:row>39</xdr:row>
      <xdr:rowOff>72118</xdr:rowOff>
    </xdr:to>
    <xdr:sp macro="" textlink="">
      <xdr:nvSpPr>
        <xdr:cNvPr id="764" name="フローチャート: 判断 763"/>
        <xdr:cNvSpPr/>
      </xdr:nvSpPr>
      <xdr:spPr>
        <a:xfrm>
          <a:off x="17551400" y="642211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88645</xdr:rowOff>
    </xdr:from>
    <xdr:ext cx="469744" cy="259045"/>
    <xdr:sp macro="" textlink="">
      <xdr:nvSpPr>
        <xdr:cNvPr id="765" name="テキスト ボックス 764"/>
        <xdr:cNvSpPr txBox="1"/>
      </xdr:nvSpPr>
      <xdr:spPr>
        <a:xfrm>
          <a:off x="17386378" y="6203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152288</xdr:rowOff>
    </xdr:from>
    <xdr:to>
      <xdr:col>98</xdr:col>
      <xdr:colOff>38100</xdr:colOff>
      <xdr:row>39</xdr:row>
      <xdr:rowOff>82438</xdr:rowOff>
    </xdr:to>
    <xdr:sp macro="" textlink="">
      <xdr:nvSpPr>
        <xdr:cNvPr id="766" name="フローチャート: 判断 765"/>
        <xdr:cNvSpPr/>
      </xdr:nvSpPr>
      <xdr:spPr>
        <a:xfrm>
          <a:off x="16757650" y="64324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98965</xdr:rowOff>
    </xdr:from>
    <xdr:ext cx="469744" cy="259045"/>
    <xdr:sp macro="" textlink="">
      <xdr:nvSpPr>
        <xdr:cNvPr id="767" name="テキスト ボックス 766"/>
        <xdr:cNvSpPr txBox="1"/>
      </xdr:nvSpPr>
      <xdr:spPr>
        <a:xfrm>
          <a:off x="16592628" y="621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199009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4" name="投資及び出資金該当値テキスト"/>
        <xdr:cNvSpPr txBox="1"/>
      </xdr:nvSpPr>
      <xdr:spPr>
        <a:xfrm>
          <a:off x="20002500" y="64146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19157950" y="64933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1908410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1834515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1829035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75514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749025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6757650" y="64933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668380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3" name="直線コネクタ 792"/>
        <xdr:cNvCxnSpPr/>
      </xdr:nvCxnSpPr>
      <xdr:spPr>
        <a:xfrm>
          <a:off x="16459200" y="9721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4" name="テキスト ボックス 793"/>
        <xdr:cNvSpPr txBox="1"/>
      </xdr:nvSpPr>
      <xdr:spPr>
        <a:xfrm>
          <a:off x="1624851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5" name="直線コネクタ 794"/>
        <xdr:cNvCxnSpPr/>
      </xdr:nvCxnSpPr>
      <xdr:spPr>
        <a:xfrm>
          <a:off x="16459200" y="9277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6" name="テキスト ボックス 795"/>
        <xdr:cNvSpPr txBox="1"/>
      </xdr:nvSpPr>
      <xdr:spPr>
        <a:xfrm>
          <a:off x="15985051" y="9141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7" name="直線コネクタ 796"/>
        <xdr:cNvCxnSpPr/>
      </xdr:nvCxnSpPr>
      <xdr:spPr>
        <a:xfrm>
          <a:off x="16459200" y="8839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8" name="テキスト ボックス 797"/>
        <xdr:cNvSpPr txBox="1"/>
      </xdr:nvSpPr>
      <xdr:spPr>
        <a:xfrm>
          <a:off x="15985051" y="8703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9" name="直線コネクタ 798"/>
        <xdr:cNvCxnSpPr/>
      </xdr:nvCxnSpPr>
      <xdr:spPr>
        <a:xfrm>
          <a:off x="16459200" y="8401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0" name="テキスト ボックス 799"/>
        <xdr:cNvSpPr txBox="1"/>
      </xdr:nvSpPr>
      <xdr:spPr>
        <a:xfrm>
          <a:off x="15985051" y="8258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xdr:cNvSpPr txBox="1"/>
      </xdr:nvSpPr>
      <xdr:spPr>
        <a:xfrm>
          <a:off x="15985051" y="7820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4" name="直線コネクタ 803"/>
        <xdr:cNvCxnSpPr/>
      </xdr:nvCxnSpPr>
      <xdr:spPr>
        <a:xfrm flipV="1">
          <a:off x="19949795" y="8357501"/>
          <a:ext cx="1269" cy="1364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5" name="貸付金最小値テキスト"/>
        <xdr:cNvSpPr txBox="1"/>
      </xdr:nvSpPr>
      <xdr:spPr>
        <a:xfrm>
          <a:off x="20002500" y="9725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6" name="直線コネクタ 805"/>
        <xdr:cNvCxnSpPr/>
      </xdr:nvCxnSpPr>
      <xdr:spPr>
        <a:xfrm>
          <a:off x="19881850" y="9721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7" name="貸付金最大値テキスト"/>
        <xdr:cNvSpPr txBox="1"/>
      </xdr:nvSpPr>
      <xdr:spPr>
        <a:xfrm>
          <a:off x="20002500" y="813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08" name="直線コネクタ 807"/>
        <xdr:cNvCxnSpPr/>
      </xdr:nvCxnSpPr>
      <xdr:spPr>
        <a:xfrm>
          <a:off x="19881850" y="83575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9" name="直線コネクタ 808"/>
        <xdr:cNvCxnSpPr/>
      </xdr:nvCxnSpPr>
      <xdr:spPr>
        <a:xfrm>
          <a:off x="19202400" y="97218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0" name="貸付金平均値テキスト"/>
        <xdr:cNvSpPr txBox="1"/>
      </xdr:nvSpPr>
      <xdr:spPr>
        <a:xfrm>
          <a:off x="20002500" y="9399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1" name="フローチャート: 判断 810"/>
        <xdr:cNvSpPr/>
      </xdr:nvSpPr>
      <xdr:spPr>
        <a:xfrm>
          <a:off x="19900900" y="95420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112702</xdr:rowOff>
    </xdr:from>
    <xdr:to>
      <xdr:col>111</xdr:col>
      <xdr:colOff>177800</xdr:colOff>
      <xdr:row>58</xdr:row>
      <xdr:rowOff>139700</xdr:rowOff>
    </xdr:to>
    <xdr:cxnSp macro="">
      <xdr:nvCxnSpPr>
        <xdr:cNvPr id="812" name="直線コネクタ 811"/>
        <xdr:cNvCxnSpPr/>
      </xdr:nvCxnSpPr>
      <xdr:spPr>
        <a:xfrm>
          <a:off x="18395950" y="9694852"/>
          <a:ext cx="806450" cy="2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3" name="フローチャート: 判断 812"/>
        <xdr:cNvSpPr/>
      </xdr:nvSpPr>
      <xdr:spPr>
        <a:xfrm>
          <a:off x="19157950" y="954913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4" name="テキスト ボックス 813"/>
        <xdr:cNvSpPr txBox="1"/>
      </xdr:nvSpPr>
      <xdr:spPr>
        <a:xfrm>
          <a:off x="18992928" y="9330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112702</xdr:rowOff>
    </xdr:from>
    <xdr:to>
      <xdr:col>107</xdr:col>
      <xdr:colOff>50800</xdr:colOff>
      <xdr:row>58</xdr:row>
      <xdr:rowOff>113114</xdr:rowOff>
    </xdr:to>
    <xdr:cxnSp macro="">
      <xdr:nvCxnSpPr>
        <xdr:cNvPr id="815" name="直線コネクタ 814"/>
        <xdr:cNvCxnSpPr/>
      </xdr:nvCxnSpPr>
      <xdr:spPr>
        <a:xfrm flipV="1">
          <a:off x="17602200" y="9694852"/>
          <a:ext cx="79375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6" name="フローチャート: 判断 815"/>
        <xdr:cNvSpPr/>
      </xdr:nvSpPr>
      <xdr:spPr>
        <a:xfrm>
          <a:off x="18345150" y="95336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7" name="テキスト ボックス 816"/>
        <xdr:cNvSpPr txBox="1"/>
      </xdr:nvSpPr>
      <xdr:spPr>
        <a:xfrm>
          <a:off x="18180128" y="931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113114</xdr:rowOff>
    </xdr:from>
    <xdr:to>
      <xdr:col>102</xdr:col>
      <xdr:colOff>114300</xdr:colOff>
      <xdr:row>58</xdr:row>
      <xdr:rowOff>113457</xdr:rowOff>
    </xdr:to>
    <xdr:cxnSp macro="">
      <xdr:nvCxnSpPr>
        <xdr:cNvPr id="818" name="直線コネクタ 817"/>
        <xdr:cNvCxnSpPr/>
      </xdr:nvCxnSpPr>
      <xdr:spPr>
        <a:xfrm flipV="1">
          <a:off x="16802100" y="9695264"/>
          <a:ext cx="8001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138849</xdr:rowOff>
    </xdr:from>
    <xdr:to>
      <xdr:col>102</xdr:col>
      <xdr:colOff>165100</xdr:colOff>
      <xdr:row>58</xdr:row>
      <xdr:rowOff>68999</xdr:rowOff>
    </xdr:to>
    <xdr:sp macro="" textlink="">
      <xdr:nvSpPr>
        <xdr:cNvPr id="819" name="フローチャート: 判断 818"/>
        <xdr:cNvSpPr/>
      </xdr:nvSpPr>
      <xdr:spPr>
        <a:xfrm>
          <a:off x="17551400" y="95558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85526</xdr:rowOff>
    </xdr:from>
    <xdr:ext cx="469744" cy="259045"/>
    <xdr:sp macro="" textlink="">
      <xdr:nvSpPr>
        <xdr:cNvPr id="820" name="テキスト ボックス 819"/>
        <xdr:cNvSpPr txBox="1"/>
      </xdr:nvSpPr>
      <xdr:spPr>
        <a:xfrm>
          <a:off x="17386378" y="933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135786</xdr:rowOff>
    </xdr:from>
    <xdr:to>
      <xdr:col>98</xdr:col>
      <xdr:colOff>38100</xdr:colOff>
      <xdr:row>58</xdr:row>
      <xdr:rowOff>65936</xdr:rowOff>
    </xdr:to>
    <xdr:sp macro="" textlink="">
      <xdr:nvSpPr>
        <xdr:cNvPr id="821" name="フローチャート: 判断 820"/>
        <xdr:cNvSpPr/>
      </xdr:nvSpPr>
      <xdr:spPr>
        <a:xfrm>
          <a:off x="16757650" y="955283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82463</xdr:rowOff>
    </xdr:from>
    <xdr:ext cx="469744" cy="259045"/>
    <xdr:sp macro="" textlink="">
      <xdr:nvSpPr>
        <xdr:cNvPr id="822" name="テキスト ボックス 821"/>
        <xdr:cNvSpPr txBox="1"/>
      </xdr:nvSpPr>
      <xdr:spPr>
        <a:xfrm>
          <a:off x="16592628" y="933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8" name="楕円 827"/>
        <xdr:cNvSpPr/>
      </xdr:nvSpPr>
      <xdr:spPr>
        <a:xfrm>
          <a:off x="19900900" y="9671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29" name="貸付金該当値テキスト"/>
        <xdr:cNvSpPr txBox="1"/>
      </xdr:nvSpPr>
      <xdr:spPr>
        <a:xfrm>
          <a:off x="20002500" y="958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30" name="楕円 829"/>
        <xdr:cNvSpPr/>
      </xdr:nvSpPr>
      <xdr:spPr>
        <a:xfrm>
          <a:off x="19157950" y="9671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31" name="テキスト ボックス 830"/>
        <xdr:cNvSpPr txBox="1"/>
      </xdr:nvSpPr>
      <xdr:spPr>
        <a:xfrm>
          <a:off x="19084100" y="9757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61902</xdr:rowOff>
    </xdr:from>
    <xdr:to>
      <xdr:col>107</xdr:col>
      <xdr:colOff>101600</xdr:colOff>
      <xdr:row>58</xdr:row>
      <xdr:rowOff>163502</xdr:rowOff>
    </xdr:to>
    <xdr:sp macro="" textlink="">
      <xdr:nvSpPr>
        <xdr:cNvPr id="832" name="楕円 831"/>
        <xdr:cNvSpPr/>
      </xdr:nvSpPr>
      <xdr:spPr>
        <a:xfrm>
          <a:off x="18345150" y="964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154629</xdr:rowOff>
    </xdr:from>
    <xdr:ext cx="469744" cy="259045"/>
    <xdr:sp macro="" textlink="">
      <xdr:nvSpPr>
        <xdr:cNvPr id="833" name="テキスト ボックス 832"/>
        <xdr:cNvSpPr txBox="1"/>
      </xdr:nvSpPr>
      <xdr:spPr>
        <a:xfrm>
          <a:off x="18180128" y="973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62314</xdr:rowOff>
    </xdr:from>
    <xdr:to>
      <xdr:col>102</xdr:col>
      <xdr:colOff>165100</xdr:colOff>
      <xdr:row>58</xdr:row>
      <xdr:rowOff>163914</xdr:rowOff>
    </xdr:to>
    <xdr:sp macro="" textlink="">
      <xdr:nvSpPr>
        <xdr:cNvPr id="834" name="楕円 833"/>
        <xdr:cNvSpPr/>
      </xdr:nvSpPr>
      <xdr:spPr>
        <a:xfrm>
          <a:off x="17551400" y="964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155041</xdr:rowOff>
    </xdr:from>
    <xdr:ext cx="469744" cy="259045"/>
    <xdr:sp macro="" textlink="">
      <xdr:nvSpPr>
        <xdr:cNvPr id="835" name="テキスト ボックス 834"/>
        <xdr:cNvSpPr txBox="1"/>
      </xdr:nvSpPr>
      <xdr:spPr>
        <a:xfrm>
          <a:off x="17386378" y="97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62657</xdr:rowOff>
    </xdr:from>
    <xdr:to>
      <xdr:col>98</xdr:col>
      <xdr:colOff>38100</xdr:colOff>
      <xdr:row>58</xdr:row>
      <xdr:rowOff>164257</xdr:rowOff>
    </xdr:to>
    <xdr:sp macro="" textlink="">
      <xdr:nvSpPr>
        <xdr:cNvPr id="836" name="楕円 835"/>
        <xdr:cNvSpPr/>
      </xdr:nvSpPr>
      <xdr:spPr>
        <a:xfrm>
          <a:off x="16757650" y="96448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155384</xdr:rowOff>
    </xdr:from>
    <xdr:ext cx="469744" cy="259045"/>
    <xdr:sp macro="" textlink="">
      <xdr:nvSpPr>
        <xdr:cNvPr id="837" name="テキスト ボックス 836"/>
        <xdr:cNvSpPr txBox="1"/>
      </xdr:nvSpPr>
      <xdr:spPr>
        <a:xfrm>
          <a:off x="16592628" y="973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xdr:cNvSpPr/>
      </xdr:nvSpPr>
      <xdr:spPr>
        <a:xfrm>
          <a:off x="164592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xdr:cNvSpPr/>
      </xdr:nvSpPr>
      <xdr:spPr>
        <a:xfrm>
          <a:off x="16586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xdr:cNvSpPr/>
      </xdr:nvSpPr>
      <xdr:spPr>
        <a:xfrm>
          <a:off x="16586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xdr:cNvSpPr/>
      </xdr:nvSpPr>
      <xdr:spPr>
        <a:xfrm>
          <a:off x="174879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xdr:cNvSpPr/>
      </xdr:nvSpPr>
      <xdr:spPr>
        <a:xfrm>
          <a:off x="174879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xdr:cNvSpPr/>
      </xdr:nvSpPr>
      <xdr:spPr>
        <a:xfrm>
          <a:off x="185166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xdr:cNvSpPr/>
      </xdr:nvSpPr>
      <xdr:spPr>
        <a:xfrm>
          <a:off x="185166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xdr:cNvSpPr/>
      </xdr:nvSpPr>
      <xdr:spPr>
        <a:xfrm>
          <a:off x="164592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xdr:cNvSpPr txBox="1"/>
      </xdr:nvSpPr>
      <xdr:spPr>
        <a:xfrm>
          <a:off x="164401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xdr:cNvCxnSpPr/>
      </xdr:nvCxnSpPr>
      <xdr:spPr>
        <a:xfrm>
          <a:off x="164592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8" name="テキスト ボックス 847"/>
        <xdr:cNvSpPr txBox="1"/>
      </xdr:nvSpPr>
      <xdr:spPr>
        <a:xfrm>
          <a:off x="16248514" y="13326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9" name="直線コネクタ 848"/>
        <xdr:cNvCxnSpPr/>
      </xdr:nvCxnSpPr>
      <xdr:spPr>
        <a:xfrm>
          <a:off x="16459200" y="131481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0" name="テキスト ボックス 849"/>
        <xdr:cNvSpPr txBox="1"/>
      </xdr:nvSpPr>
      <xdr:spPr>
        <a:xfrm>
          <a:off x="15985051" y="1301225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1" name="直線コネクタ 850"/>
        <xdr:cNvCxnSpPr/>
      </xdr:nvCxnSpPr>
      <xdr:spPr>
        <a:xfrm>
          <a:off x="16459200" y="12834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2" name="テキスト ボックス 851"/>
        <xdr:cNvSpPr txBox="1"/>
      </xdr:nvSpPr>
      <xdr:spPr>
        <a:xfrm>
          <a:off x="15985051" y="12698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3" name="直線コネクタ 852"/>
        <xdr:cNvCxnSpPr/>
      </xdr:nvCxnSpPr>
      <xdr:spPr>
        <a:xfrm>
          <a:off x="16459200" y="125203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4" name="テキスト ボックス 853"/>
        <xdr:cNvSpPr txBox="1"/>
      </xdr:nvSpPr>
      <xdr:spPr>
        <a:xfrm>
          <a:off x="15985051" y="12384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5" name="直線コネクタ 854"/>
        <xdr:cNvCxnSpPr/>
      </xdr:nvCxnSpPr>
      <xdr:spPr>
        <a:xfrm>
          <a:off x="16459200" y="122065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6" name="テキスト ボックス 855"/>
        <xdr:cNvSpPr txBox="1"/>
      </xdr:nvSpPr>
      <xdr:spPr>
        <a:xfrm>
          <a:off x="15985051" y="120642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7" name="直線コネクタ 856"/>
        <xdr:cNvCxnSpPr/>
      </xdr:nvCxnSpPr>
      <xdr:spPr>
        <a:xfrm>
          <a:off x="16459200" y="11892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8" name="テキスト ボックス 857"/>
        <xdr:cNvSpPr txBox="1"/>
      </xdr:nvSpPr>
      <xdr:spPr>
        <a:xfrm>
          <a:off x="15939981" y="11750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9" name="直線コネクタ 858"/>
        <xdr:cNvCxnSpPr/>
      </xdr:nvCxnSpPr>
      <xdr:spPr>
        <a:xfrm>
          <a:off x="16459200" y="11572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0" name="テキスト ボックス 859"/>
        <xdr:cNvSpPr txBox="1"/>
      </xdr:nvSpPr>
      <xdr:spPr>
        <a:xfrm>
          <a:off x="15939981" y="11436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xdr:cNvCxnSpPr/>
      </xdr:nvCxnSpPr>
      <xdr:spPr>
        <a:xfrm>
          <a:off x="164592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2" name="テキスト ボックス 861"/>
        <xdr:cNvSpPr txBox="1"/>
      </xdr:nvSpPr>
      <xdr:spPr>
        <a:xfrm>
          <a:off x="159399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xdr:cNvSpPr/>
      </xdr:nvSpPr>
      <xdr:spPr>
        <a:xfrm>
          <a:off x="164592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4" name="直線コネクタ 863"/>
        <xdr:cNvCxnSpPr/>
      </xdr:nvCxnSpPr>
      <xdr:spPr>
        <a:xfrm flipV="1">
          <a:off x="19949795" y="11503807"/>
          <a:ext cx="1269" cy="1501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5" name="繰出金最小値テキスト"/>
        <xdr:cNvSpPr txBox="1"/>
      </xdr:nvSpPr>
      <xdr:spPr>
        <a:xfrm>
          <a:off x="20002500" y="1300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6" name="直線コネクタ 865"/>
        <xdr:cNvCxnSpPr/>
      </xdr:nvCxnSpPr>
      <xdr:spPr>
        <a:xfrm>
          <a:off x="19881850" y="130054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7" name="繰出金最大値テキスト"/>
        <xdr:cNvSpPr txBox="1"/>
      </xdr:nvSpPr>
      <xdr:spPr>
        <a:xfrm>
          <a:off x="20002500" y="1128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68" name="直線コネクタ 867"/>
        <xdr:cNvCxnSpPr/>
      </xdr:nvCxnSpPr>
      <xdr:spPr>
        <a:xfrm>
          <a:off x="19881850" y="115038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35067</xdr:rowOff>
    </xdr:from>
    <xdr:to>
      <xdr:col>116</xdr:col>
      <xdr:colOff>63500</xdr:colOff>
      <xdr:row>75</xdr:row>
      <xdr:rowOff>62221</xdr:rowOff>
    </xdr:to>
    <xdr:cxnSp macro="">
      <xdr:nvCxnSpPr>
        <xdr:cNvPr id="869" name="直線コネクタ 868"/>
        <xdr:cNvCxnSpPr/>
      </xdr:nvCxnSpPr>
      <xdr:spPr>
        <a:xfrm flipV="1">
          <a:off x="19202400" y="12423917"/>
          <a:ext cx="749300" cy="2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0" name="繰出金平均値テキスト"/>
        <xdr:cNvSpPr txBox="1"/>
      </xdr:nvSpPr>
      <xdr:spPr>
        <a:xfrm>
          <a:off x="20002500" y="12517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1" name="フローチャート: 判断 870"/>
        <xdr:cNvSpPr/>
      </xdr:nvSpPr>
      <xdr:spPr>
        <a:xfrm>
          <a:off x="19900900" y="125392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62221</xdr:rowOff>
    </xdr:from>
    <xdr:to>
      <xdr:col>111</xdr:col>
      <xdr:colOff>177800</xdr:colOff>
      <xdr:row>75</xdr:row>
      <xdr:rowOff>71920</xdr:rowOff>
    </xdr:to>
    <xdr:cxnSp macro="">
      <xdr:nvCxnSpPr>
        <xdr:cNvPr id="872" name="直線コネクタ 871"/>
        <xdr:cNvCxnSpPr/>
      </xdr:nvCxnSpPr>
      <xdr:spPr>
        <a:xfrm flipV="1">
          <a:off x="18395950" y="12451071"/>
          <a:ext cx="806450" cy="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3" name="フローチャート: 判断 872"/>
        <xdr:cNvSpPr/>
      </xdr:nvSpPr>
      <xdr:spPr>
        <a:xfrm>
          <a:off x="19157950" y="125478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4" name="テキスト ボックス 873"/>
        <xdr:cNvSpPr txBox="1"/>
      </xdr:nvSpPr>
      <xdr:spPr>
        <a:xfrm>
          <a:off x="18960611" y="1263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57518</xdr:rowOff>
    </xdr:from>
    <xdr:to>
      <xdr:col>107</xdr:col>
      <xdr:colOff>50800</xdr:colOff>
      <xdr:row>75</xdr:row>
      <xdr:rowOff>71920</xdr:rowOff>
    </xdr:to>
    <xdr:cxnSp macro="">
      <xdr:nvCxnSpPr>
        <xdr:cNvPr id="875" name="直線コネクタ 874"/>
        <xdr:cNvCxnSpPr/>
      </xdr:nvCxnSpPr>
      <xdr:spPr>
        <a:xfrm>
          <a:off x="17602200" y="12446368"/>
          <a:ext cx="79375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6" name="フローチャート: 判断 875"/>
        <xdr:cNvSpPr/>
      </xdr:nvSpPr>
      <xdr:spPr>
        <a:xfrm>
          <a:off x="18345150" y="1257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7" name="テキスト ボックス 876"/>
        <xdr:cNvSpPr txBox="1"/>
      </xdr:nvSpPr>
      <xdr:spPr>
        <a:xfrm>
          <a:off x="18166861" y="1266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57518</xdr:rowOff>
    </xdr:from>
    <xdr:to>
      <xdr:col>102</xdr:col>
      <xdr:colOff>114300</xdr:colOff>
      <xdr:row>75</xdr:row>
      <xdr:rowOff>85016</xdr:rowOff>
    </xdr:to>
    <xdr:cxnSp macro="">
      <xdr:nvCxnSpPr>
        <xdr:cNvPr id="878" name="直線コネクタ 877"/>
        <xdr:cNvCxnSpPr/>
      </xdr:nvCxnSpPr>
      <xdr:spPr>
        <a:xfrm flipV="1">
          <a:off x="16802100" y="12446368"/>
          <a:ext cx="800100" cy="2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96084</xdr:rowOff>
    </xdr:from>
    <xdr:to>
      <xdr:col>102</xdr:col>
      <xdr:colOff>165100</xdr:colOff>
      <xdr:row>77</xdr:row>
      <xdr:rowOff>26234</xdr:rowOff>
    </xdr:to>
    <xdr:sp macro="" textlink="">
      <xdr:nvSpPr>
        <xdr:cNvPr id="879" name="フローチャート: 判断 878"/>
        <xdr:cNvSpPr/>
      </xdr:nvSpPr>
      <xdr:spPr>
        <a:xfrm>
          <a:off x="17551400" y="126500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17361</xdr:rowOff>
    </xdr:from>
    <xdr:ext cx="534377" cy="259045"/>
    <xdr:sp macro="" textlink="">
      <xdr:nvSpPr>
        <xdr:cNvPr id="880" name="テキスト ボックス 879"/>
        <xdr:cNvSpPr txBox="1"/>
      </xdr:nvSpPr>
      <xdr:spPr>
        <a:xfrm>
          <a:off x="17354061" y="1273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94027</xdr:rowOff>
    </xdr:from>
    <xdr:to>
      <xdr:col>98</xdr:col>
      <xdr:colOff>38100</xdr:colOff>
      <xdr:row>77</xdr:row>
      <xdr:rowOff>24177</xdr:rowOff>
    </xdr:to>
    <xdr:sp macro="" textlink="">
      <xdr:nvSpPr>
        <xdr:cNvPr id="881" name="フローチャート: 判断 880"/>
        <xdr:cNvSpPr/>
      </xdr:nvSpPr>
      <xdr:spPr>
        <a:xfrm>
          <a:off x="16757650" y="126479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15304</xdr:rowOff>
    </xdr:from>
    <xdr:ext cx="534377" cy="259045"/>
    <xdr:sp macro="" textlink="">
      <xdr:nvSpPr>
        <xdr:cNvPr id="882" name="テキスト ボックス 881"/>
        <xdr:cNvSpPr txBox="1"/>
      </xdr:nvSpPr>
      <xdr:spPr>
        <a:xfrm>
          <a:off x="16560311" y="1273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xdr:cNvSpPr txBox="1"/>
      </xdr:nvSpPr>
      <xdr:spPr>
        <a:xfrm>
          <a:off x="19780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xdr:cNvSpPr txBox="1"/>
      </xdr:nvSpPr>
      <xdr:spPr>
        <a:xfrm>
          <a:off x="19030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xdr:cNvSpPr txBox="1"/>
      </xdr:nvSpPr>
      <xdr:spPr>
        <a:xfrm>
          <a:off x="18224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xdr:cNvSpPr txBox="1"/>
      </xdr:nvSpPr>
      <xdr:spPr>
        <a:xfrm>
          <a:off x="174307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xdr:cNvSpPr txBox="1"/>
      </xdr:nvSpPr>
      <xdr:spPr>
        <a:xfrm>
          <a:off x="166306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155717</xdr:rowOff>
    </xdr:from>
    <xdr:to>
      <xdr:col>116</xdr:col>
      <xdr:colOff>114300</xdr:colOff>
      <xdr:row>75</xdr:row>
      <xdr:rowOff>85867</xdr:rowOff>
    </xdr:to>
    <xdr:sp macro="" textlink="">
      <xdr:nvSpPr>
        <xdr:cNvPr id="888" name="楕円 887"/>
        <xdr:cNvSpPr/>
      </xdr:nvSpPr>
      <xdr:spPr>
        <a:xfrm>
          <a:off x="19900900" y="123794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7144</xdr:rowOff>
    </xdr:from>
    <xdr:ext cx="534377" cy="259045"/>
    <xdr:sp macro="" textlink="">
      <xdr:nvSpPr>
        <xdr:cNvPr id="889" name="繰出金該当値テキスト"/>
        <xdr:cNvSpPr txBox="1"/>
      </xdr:nvSpPr>
      <xdr:spPr>
        <a:xfrm>
          <a:off x="20002500" y="1223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11421</xdr:rowOff>
    </xdr:from>
    <xdr:to>
      <xdr:col>112</xdr:col>
      <xdr:colOff>38100</xdr:colOff>
      <xdr:row>75</xdr:row>
      <xdr:rowOff>113021</xdr:rowOff>
    </xdr:to>
    <xdr:sp macro="" textlink="">
      <xdr:nvSpPr>
        <xdr:cNvPr id="890" name="楕円 889"/>
        <xdr:cNvSpPr/>
      </xdr:nvSpPr>
      <xdr:spPr>
        <a:xfrm>
          <a:off x="19157950" y="124002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129548</xdr:rowOff>
    </xdr:from>
    <xdr:ext cx="534377" cy="259045"/>
    <xdr:sp macro="" textlink="">
      <xdr:nvSpPr>
        <xdr:cNvPr id="891" name="テキスト ボックス 890"/>
        <xdr:cNvSpPr txBox="1"/>
      </xdr:nvSpPr>
      <xdr:spPr>
        <a:xfrm>
          <a:off x="18960611" y="1218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21120</xdr:rowOff>
    </xdr:from>
    <xdr:to>
      <xdr:col>107</xdr:col>
      <xdr:colOff>101600</xdr:colOff>
      <xdr:row>75</xdr:row>
      <xdr:rowOff>122720</xdr:rowOff>
    </xdr:to>
    <xdr:sp macro="" textlink="">
      <xdr:nvSpPr>
        <xdr:cNvPr id="892" name="楕円 891"/>
        <xdr:cNvSpPr/>
      </xdr:nvSpPr>
      <xdr:spPr>
        <a:xfrm>
          <a:off x="18345150" y="124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139247</xdr:rowOff>
    </xdr:from>
    <xdr:ext cx="534377" cy="259045"/>
    <xdr:sp macro="" textlink="">
      <xdr:nvSpPr>
        <xdr:cNvPr id="893" name="テキスト ボックス 892"/>
        <xdr:cNvSpPr txBox="1"/>
      </xdr:nvSpPr>
      <xdr:spPr>
        <a:xfrm>
          <a:off x="18166861" y="1219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6718</xdr:rowOff>
    </xdr:from>
    <xdr:to>
      <xdr:col>102</xdr:col>
      <xdr:colOff>165100</xdr:colOff>
      <xdr:row>75</xdr:row>
      <xdr:rowOff>108318</xdr:rowOff>
    </xdr:to>
    <xdr:sp macro="" textlink="">
      <xdr:nvSpPr>
        <xdr:cNvPr id="894" name="楕円 893"/>
        <xdr:cNvSpPr/>
      </xdr:nvSpPr>
      <xdr:spPr>
        <a:xfrm>
          <a:off x="17551400" y="1239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124845</xdr:rowOff>
    </xdr:from>
    <xdr:ext cx="534377" cy="259045"/>
    <xdr:sp macro="" textlink="">
      <xdr:nvSpPr>
        <xdr:cNvPr id="895" name="テキスト ボックス 894"/>
        <xdr:cNvSpPr txBox="1"/>
      </xdr:nvSpPr>
      <xdr:spPr>
        <a:xfrm>
          <a:off x="17354061" y="1218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34216</xdr:rowOff>
    </xdr:from>
    <xdr:to>
      <xdr:col>98</xdr:col>
      <xdr:colOff>38100</xdr:colOff>
      <xdr:row>75</xdr:row>
      <xdr:rowOff>135816</xdr:rowOff>
    </xdr:to>
    <xdr:sp macro="" textlink="">
      <xdr:nvSpPr>
        <xdr:cNvPr id="896" name="楕円 895"/>
        <xdr:cNvSpPr/>
      </xdr:nvSpPr>
      <xdr:spPr>
        <a:xfrm>
          <a:off x="16757650" y="124230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152343</xdr:rowOff>
    </xdr:from>
    <xdr:ext cx="534377" cy="259045"/>
    <xdr:sp macro="" textlink="">
      <xdr:nvSpPr>
        <xdr:cNvPr id="897" name="テキスト ボックス 896"/>
        <xdr:cNvSpPr txBox="1"/>
      </xdr:nvSpPr>
      <xdr:spPr>
        <a:xfrm>
          <a:off x="16560311" y="1221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xdr:cNvSpPr/>
      </xdr:nvSpPr>
      <xdr:spPr>
        <a:xfrm>
          <a:off x="164592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xdr:cNvSpPr/>
      </xdr:nvSpPr>
      <xdr:spPr>
        <a:xfrm>
          <a:off x="16586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xdr:cNvSpPr/>
      </xdr:nvSpPr>
      <xdr:spPr>
        <a:xfrm>
          <a:off x="16586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xdr:cNvSpPr/>
      </xdr:nvSpPr>
      <xdr:spPr>
        <a:xfrm>
          <a:off x="174879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xdr:cNvSpPr/>
      </xdr:nvSpPr>
      <xdr:spPr>
        <a:xfrm>
          <a:off x="174879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xdr:cNvSpPr/>
      </xdr:nvSpPr>
      <xdr:spPr>
        <a:xfrm>
          <a:off x="185166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xdr:cNvSpPr/>
      </xdr:nvSpPr>
      <xdr:spPr>
        <a:xfrm>
          <a:off x="185166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xdr:cNvSpPr/>
      </xdr:nvSpPr>
      <xdr:spPr>
        <a:xfrm>
          <a:off x="164592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xdr:cNvSpPr txBox="1"/>
      </xdr:nvSpPr>
      <xdr:spPr>
        <a:xfrm>
          <a:off x="164401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xdr:cNvCxnSpPr/>
      </xdr:nvCxnSpPr>
      <xdr:spPr>
        <a:xfrm>
          <a:off x="164592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08" name="直線コネクタ 907"/>
        <xdr:cNvCxnSpPr/>
      </xdr:nvCxnSpPr>
      <xdr:spPr>
        <a:xfrm>
          <a:off x="16459200" y="16500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09" name="テキスト ボックス 908"/>
        <xdr:cNvSpPr txBox="1"/>
      </xdr:nvSpPr>
      <xdr:spPr>
        <a:xfrm>
          <a:off x="16248514" y="163587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0" name="直線コネクタ 909"/>
        <xdr:cNvCxnSpPr/>
      </xdr:nvCxnSpPr>
      <xdr:spPr>
        <a:xfrm>
          <a:off x="16459200" y="16174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1" name="テキスト ボックス 910"/>
        <xdr:cNvSpPr txBox="1"/>
      </xdr:nvSpPr>
      <xdr:spPr>
        <a:xfrm>
          <a:off x="16049171" y="16032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2" name="直線コネクタ 911"/>
        <xdr:cNvCxnSpPr/>
      </xdr:nvCxnSpPr>
      <xdr:spPr>
        <a:xfrm>
          <a:off x="16459200" y="15847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3" name="テキスト ボックス 912"/>
        <xdr:cNvSpPr txBox="1"/>
      </xdr:nvSpPr>
      <xdr:spPr>
        <a:xfrm>
          <a:off x="16049171" y="15705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4" name="直線コネクタ 913"/>
        <xdr:cNvCxnSpPr/>
      </xdr:nvCxnSpPr>
      <xdr:spPr>
        <a:xfrm>
          <a:off x="16459200" y="15521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5" name="テキスト ボックス 914"/>
        <xdr:cNvSpPr txBox="1"/>
      </xdr:nvSpPr>
      <xdr:spPr>
        <a:xfrm>
          <a:off x="16049171" y="15378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6" name="直線コネクタ 915"/>
        <xdr:cNvCxnSpPr/>
      </xdr:nvCxnSpPr>
      <xdr:spPr>
        <a:xfrm>
          <a:off x="16459200" y="15194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7" name="テキスト ボックス 916"/>
        <xdr:cNvSpPr txBox="1"/>
      </xdr:nvSpPr>
      <xdr:spPr>
        <a:xfrm>
          <a:off x="16049171" y="15052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18" name="直線コネクタ 917"/>
        <xdr:cNvCxnSpPr/>
      </xdr:nvCxnSpPr>
      <xdr:spPr>
        <a:xfrm>
          <a:off x="16459200" y="148744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19" name="テキスト ボックス 918"/>
        <xdr:cNvSpPr txBox="1"/>
      </xdr:nvSpPr>
      <xdr:spPr>
        <a:xfrm>
          <a:off x="15985051" y="147385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0" name="直線コネクタ 919"/>
        <xdr:cNvCxnSpPr/>
      </xdr:nvCxnSpPr>
      <xdr:spPr>
        <a:xfrm>
          <a:off x="164592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1" name="テキスト ボックス 920"/>
        <xdr:cNvSpPr txBox="1"/>
      </xdr:nvSpPr>
      <xdr:spPr>
        <a:xfrm>
          <a:off x="15985051" y="14424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2" name="前年度繰上充用金グラフ枠"/>
        <xdr:cNvSpPr/>
      </xdr:nvSpPr>
      <xdr:spPr>
        <a:xfrm>
          <a:off x="164592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3" name="直線コネクタ 922"/>
        <xdr:cNvCxnSpPr/>
      </xdr:nvCxnSpPr>
      <xdr:spPr>
        <a:xfrm flipV="1">
          <a:off x="19949795" y="14953779"/>
          <a:ext cx="1269" cy="154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4" name="前年度繰上充用金最小値テキスト"/>
        <xdr:cNvSpPr txBox="1"/>
      </xdr:nvSpPr>
      <xdr:spPr>
        <a:xfrm>
          <a:off x="20002500" y="165478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5" name="直線コネクタ 924"/>
        <xdr:cNvCxnSpPr/>
      </xdr:nvCxnSpPr>
      <xdr:spPr>
        <a:xfrm>
          <a:off x="19881850" y="16500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6" name="前年度繰上充用金最大値テキスト"/>
        <xdr:cNvSpPr txBox="1"/>
      </xdr:nvSpPr>
      <xdr:spPr>
        <a:xfrm>
          <a:off x="20002500" y="1473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7" name="直線コネクタ 926"/>
        <xdr:cNvCxnSpPr/>
      </xdr:nvCxnSpPr>
      <xdr:spPr>
        <a:xfrm>
          <a:off x="19881850" y="149537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28" name="直線コネクタ 927"/>
        <xdr:cNvCxnSpPr/>
      </xdr:nvCxnSpPr>
      <xdr:spPr>
        <a:xfrm>
          <a:off x="19202400" y="16500929"/>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29" name="前年度繰上充用金平均値テキスト"/>
        <xdr:cNvSpPr txBox="1"/>
      </xdr:nvSpPr>
      <xdr:spPr>
        <a:xfrm>
          <a:off x="20002500" y="162938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0" name="フローチャート: 判断 929"/>
        <xdr:cNvSpPr/>
      </xdr:nvSpPr>
      <xdr:spPr>
        <a:xfrm>
          <a:off x="19900900" y="1644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1" name="直線コネクタ 930"/>
        <xdr:cNvCxnSpPr/>
      </xdr:nvCxnSpPr>
      <xdr:spPr>
        <a:xfrm>
          <a:off x="18395950" y="1650092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2" name="フローチャート: 判断 931"/>
        <xdr:cNvSpPr/>
      </xdr:nvSpPr>
      <xdr:spPr>
        <a:xfrm>
          <a:off x="19157950" y="164419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3" name="テキスト ボックス 932"/>
        <xdr:cNvSpPr txBox="1"/>
      </xdr:nvSpPr>
      <xdr:spPr>
        <a:xfrm>
          <a:off x="19051783" y="162171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4" name="直線コネクタ 933"/>
        <xdr:cNvCxnSpPr/>
      </xdr:nvCxnSpPr>
      <xdr:spPr>
        <a:xfrm>
          <a:off x="17602200" y="1650092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5" name="フローチャート: 判断 934"/>
        <xdr:cNvSpPr/>
      </xdr:nvSpPr>
      <xdr:spPr>
        <a:xfrm>
          <a:off x="18345150" y="1644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6" name="テキスト ボックス 935"/>
        <xdr:cNvSpPr txBox="1"/>
      </xdr:nvSpPr>
      <xdr:spPr>
        <a:xfrm>
          <a:off x="18258033" y="16216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7" name="直線コネクタ 936"/>
        <xdr:cNvCxnSpPr/>
      </xdr:nvCxnSpPr>
      <xdr:spPr>
        <a:xfrm>
          <a:off x="16802100" y="1650092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48079</xdr:rowOff>
    </xdr:from>
    <xdr:to>
      <xdr:col>102</xdr:col>
      <xdr:colOff>165100</xdr:colOff>
      <xdr:row>99</xdr:row>
      <xdr:rowOff>149679</xdr:rowOff>
    </xdr:to>
    <xdr:sp macro="" textlink="">
      <xdr:nvSpPr>
        <xdr:cNvPr id="938" name="フローチャート: 判断 937"/>
        <xdr:cNvSpPr/>
      </xdr:nvSpPr>
      <xdr:spPr>
        <a:xfrm>
          <a:off x="17551400" y="1645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39" name="テキスト ボックス 938"/>
        <xdr:cNvSpPr txBox="1"/>
      </xdr:nvSpPr>
      <xdr:spPr>
        <a:xfrm>
          <a:off x="17490250" y="16542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40" name="フローチャート: 判断 939"/>
        <xdr:cNvSpPr/>
      </xdr:nvSpPr>
      <xdr:spPr>
        <a:xfrm>
          <a:off x="16757650" y="164501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41" name="テキスト ボックス 940"/>
        <xdr:cNvSpPr txBox="1"/>
      </xdr:nvSpPr>
      <xdr:spPr>
        <a:xfrm>
          <a:off x="16683800" y="16542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2" name="テキスト ボックス 941"/>
        <xdr:cNvSpPr txBox="1"/>
      </xdr:nvSpPr>
      <xdr:spPr>
        <a:xfrm>
          <a:off x="19780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3" name="テキスト ボックス 942"/>
        <xdr:cNvSpPr txBox="1"/>
      </xdr:nvSpPr>
      <xdr:spPr>
        <a:xfrm>
          <a:off x="19030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4" name="テキスト ボックス 943"/>
        <xdr:cNvSpPr txBox="1"/>
      </xdr:nvSpPr>
      <xdr:spPr>
        <a:xfrm>
          <a:off x="18224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5" name="テキスト ボックス 944"/>
        <xdr:cNvSpPr txBox="1"/>
      </xdr:nvSpPr>
      <xdr:spPr>
        <a:xfrm>
          <a:off x="174307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6" name="テキスト ボックス 945"/>
        <xdr:cNvSpPr txBox="1"/>
      </xdr:nvSpPr>
      <xdr:spPr>
        <a:xfrm>
          <a:off x="166306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7" name="楕円 946"/>
        <xdr:cNvSpPr/>
      </xdr:nvSpPr>
      <xdr:spPr>
        <a:xfrm>
          <a:off x="19900900" y="1645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48" name="前年度繰上充用金該当値テキスト"/>
        <xdr:cNvSpPr txBox="1"/>
      </xdr:nvSpPr>
      <xdr:spPr>
        <a:xfrm>
          <a:off x="20002500" y="164208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49" name="楕円 948"/>
        <xdr:cNvSpPr/>
      </xdr:nvSpPr>
      <xdr:spPr>
        <a:xfrm>
          <a:off x="19157950" y="164501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0" name="テキスト ボックス 949"/>
        <xdr:cNvSpPr txBox="1"/>
      </xdr:nvSpPr>
      <xdr:spPr>
        <a:xfrm>
          <a:off x="19084100" y="16542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1" name="楕円 950"/>
        <xdr:cNvSpPr/>
      </xdr:nvSpPr>
      <xdr:spPr>
        <a:xfrm>
          <a:off x="18345150" y="1645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2" name="テキスト ボックス 951"/>
        <xdr:cNvSpPr txBox="1"/>
      </xdr:nvSpPr>
      <xdr:spPr>
        <a:xfrm>
          <a:off x="18290350" y="16542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3" name="楕円 952"/>
        <xdr:cNvSpPr/>
      </xdr:nvSpPr>
      <xdr:spPr>
        <a:xfrm>
          <a:off x="17551400" y="1645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166206</xdr:rowOff>
    </xdr:from>
    <xdr:ext cx="249299" cy="259045"/>
    <xdr:sp macro="" textlink="">
      <xdr:nvSpPr>
        <xdr:cNvPr id="954" name="テキスト ボックス 953"/>
        <xdr:cNvSpPr txBox="1"/>
      </xdr:nvSpPr>
      <xdr:spPr>
        <a:xfrm>
          <a:off x="17490250" y="1622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5" name="楕円 954"/>
        <xdr:cNvSpPr/>
      </xdr:nvSpPr>
      <xdr:spPr>
        <a:xfrm>
          <a:off x="16757650" y="164501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166206</xdr:rowOff>
    </xdr:from>
    <xdr:ext cx="249299" cy="259045"/>
    <xdr:sp macro="" textlink="">
      <xdr:nvSpPr>
        <xdr:cNvPr id="956" name="テキスト ボックス 955"/>
        <xdr:cNvSpPr txBox="1"/>
      </xdr:nvSpPr>
      <xdr:spPr>
        <a:xfrm>
          <a:off x="16683800" y="1622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7" name="正方形/長方形 956"/>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8" name="正方形/長方形 957"/>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9" name="テキスト ボックス 958"/>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及び産業構造等が類似する類似団体平均と比較すると、扶助費、災害復旧事業費、公債費、繰出金のコストが割高である。扶助費については、高齢化の進展や本市独自の子ども医療費対策等の影響、災害復旧事業費については、豪雨の影響、公債費については、合併後の社会資本整備に係る公債費償還の影響、繰出金については、高齢化等に伴う影響（国民健康保険事業、後期高齢者医療及び介護保険事業）や人口密度が低い等の地理的な影響（農業集落排水事業）が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49,397
48,990
299.69
33,745,796
31,480,583
2,234,199
16,981,218
31,033,919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475114" y="6722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6858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75771" y="635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6858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75771" y="598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6858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75771" y="561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6858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7577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6858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11651" y="4886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116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176395" y="4996942"/>
          <a:ext cx="1270" cy="126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229100" y="626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108450" y="62650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229100" y="478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108450" y="49969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25209</xdr:rowOff>
    </xdr:from>
    <xdr:to>
      <xdr:col>24</xdr:col>
      <xdr:colOff>63500</xdr:colOff>
      <xdr:row>37</xdr:row>
      <xdr:rowOff>53594</xdr:rowOff>
    </xdr:to>
    <xdr:cxnSp macro="">
      <xdr:nvCxnSpPr>
        <xdr:cNvPr id="61" name="直線コネクタ 60"/>
        <xdr:cNvCxnSpPr/>
      </xdr:nvCxnSpPr>
      <xdr:spPr>
        <a:xfrm flipV="1">
          <a:off x="3429000" y="6140259"/>
          <a:ext cx="749300" cy="2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xdr:cNvSpPr txBox="1"/>
      </xdr:nvSpPr>
      <xdr:spPr>
        <a:xfrm>
          <a:off x="4229100" y="57324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127500" y="58747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53594</xdr:rowOff>
    </xdr:from>
    <xdr:to>
      <xdr:col>19</xdr:col>
      <xdr:colOff>177800</xdr:colOff>
      <xdr:row>37</xdr:row>
      <xdr:rowOff>75121</xdr:rowOff>
    </xdr:to>
    <xdr:cxnSp macro="">
      <xdr:nvCxnSpPr>
        <xdr:cNvPr id="64" name="直線コネクタ 63"/>
        <xdr:cNvCxnSpPr/>
      </xdr:nvCxnSpPr>
      <xdr:spPr>
        <a:xfrm flipV="1">
          <a:off x="2622550" y="6168644"/>
          <a:ext cx="806450" cy="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384550" y="588537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xdr:cNvSpPr txBox="1"/>
      </xdr:nvSpPr>
      <xdr:spPr>
        <a:xfrm>
          <a:off x="3219528" y="566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52451</xdr:rowOff>
    </xdr:from>
    <xdr:to>
      <xdr:col>15</xdr:col>
      <xdr:colOff>50800</xdr:colOff>
      <xdr:row>37</xdr:row>
      <xdr:rowOff>75121</xdr:rowOff>
    </xdr:to>
    <xdr:cxnSp macro="">
      <xdr:nvCxnSpPr>
        <xdr:cNvPr id="67" name="直線コネクタ 66"/>
        <xdr:cNvCxnSpPr/>
      </xdr:nvCxnSpPr>
      <xdr:spPr>
        <a:xfrm>
          <a:off x="1828800" y="6167501"/>
          <a:ext cx="79375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571750" y="59105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xdr:cNvSpPr txBox="1"/>
      </xdr:nvSpPr>
      <xdr:spPr>
        <a:xfrm>
          <a:off x="2406728" y="56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49403</xdr:rowOff>
    </xdr:from>
    <xdr:to>
      <xdr:col>10</xdr:col>
      <xdr:colOff>114300</xdr:colOff>
      <xdr:row>37</xdr:row>
      <xdr:rowOff>52451</xdr:rowOff>
    </xdr:to>
    <xdr:cxnSp macro="">
      <xdr:nvCxnSpPr>
        <xdr:cNvPr id="70" name="直線コネクタ 69"/>
        <xdr:cNvCxnSpPr/>
      </xdr:nvCxnSpPr>
      <xdr:spPr>
        <a:xfrm>
          <a:off x="1028700" y="6164453"/>
          <a:ext cx="8001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53086</xdr:rowOff>
    </xdr:from>
    <xdr:to>
      <xdr:col>10</xdr:col>
      <xdr:colOff>165100</xdr:colOff>
      <xdr:row>37</xdr:row>
      <xdr:rowOff>154686</xdr:rowOff>
    </xdr:to>
    <xdr:sp macro="" textlink="">
      <xdr:nvSpPr>
        <xdr:cNvPr id="71" name="フローチャート: 判断 70"/>
        <xdr:cNvSpPr/>
      </xdr:nvSpPr>
      <xdr:spPr>
        <a:xfrm>
          <a:off x="1778000" y="616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145813</xdr:rowOff>
    </xdr:from>
    <xdr:ext cx="469744" cy="259045"/>
    <xdr:sp macro="" textlink="">
      <xdr:nvSpPr>
        <xdr:cNvPr id="72" name="テキスト ボックス 71"/>
        <xdr:cNvSpPr txBox="1"/>
      </xdr:nvSpPr>
      <xdr:spPr>
        <a:xfrm>
          <a:off x="1612978" y="626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48704</xdr:rowOff>
    </xdr:from>
    <xdr:to>
      <xdr:col>6</xdr:col>
      <xdr:colOff>38100</xdr:colOff>
      <xdr:row>37</xdr:row>
      <xdr:rowOff>150304</xdr:rowOff>
    </xdr:to>
    <xdr:sp macro="" textlink="">
      <xdr:nvSpPr>
        <xdr:cNvPr id="73" name="フローチャート: 判断 72"/>
        <xdr:cNvSpPr/>
      </xdr:nvSpPr>
      <xdr:spPr>
        <a:xfrm>
          <a:off x="984250" y="61637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141432</xdr:rowOff>
    </xdr:from>
    <xdr:ext cx="469744" cy="259045"/>
    <xdr:sp macro="" textlink="">
      <xdr:nvSpPr>
        <xdr:cNvPr id="74" name="テキスト ボックス 73"/>
        <xdr:cNvSpPr txBox="1"/>
      </xdr:nvSpPr>
      <xdr:spPr>
        <a:xfrm>
          <a:off x="819228" y="625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145859</xdr:rowOff>
    </xdr:from>
    <xdr:to>
      <xdr:col>24</xdr:col>
      <xdr:colOff>114300</xdr:colOff>
      <xdr:row>37</xdr:row>
      <xdr:rowOff>76009</xdr:rowOff>
    </xdr:to>
    <xdr:sp macro="" textlink="">
      <xdr:nvSpPr>
        <xdr:cNvPr id="80" name="楕円 79"/>
        <xdr:cNvSpPr/>
      </xdr:nvSpPr>
      <xdr:spPr>
        <a:xfrm>
          <a:off x="4127500" y="609580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60786</xdr:rowOff>
    </xdr:from>
    <xdr:ext cx="469744" cy="259045"/>
    <xdr:sp macro="" textlink="">
      <xdr:nvSpPr>
        <xdr:cNvPr id="81" name="議会費該当値テキスト"/>
        <xdr:cNvSpPr txBox="1"/>
      </xdr:nvSpPr>
      <xdr:spPr>
        <a:xfrm>
          <a:off x="4229100" y="601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2794</xdr:rowOff>
    </xdr:from>
    <xdr:to>
      <xdr:col>20</xdr:col>
      <xdr:colOff>38100</xdr:colOff>
      <xdr:row>37</xdr:row>
      <xdr:rowOff>104394</xdr:rowOff>
    </xdr:to>
    <xdr:sp macro="" textlink="">
      <xdr:nvSpPr>
        <xdr:cNvPr id="82" name="楕円 81"/>
        <xdr:cNvSpPr/>
      </xdr:nvSpPr>
      <xdr:spPr>
        <a:xfrm>
          <a:off x="3384550" y="61178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95521</xdr:rowOff>
    </xdr:from>
    <xdr:ext cx="469744" cy="259045"/>
    <xdr:sp macro="" textlink="">
      <xdr:nvSpPr>
        <xdr:cNvPr id="83" name="テキスト ボックス 82"/>
        <xdr:cNvSpPr txBox="1"/>
      </xdr:nvSpPr>
      <xdr:spPr>
        <a:xfrm>
          <a:off x="3219528" y="62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24321</xdr:rowOff>
    </xdr:from>
    <xdr:to>
      <xdr:col>15</xdr:col>
      <xdr:colOff>101600</xdr:colOff>
      <xdr:row>37</xdr:row>
      <xdr:rowOff>125921</xdr:rowOff>
    </xdr:to>
    <xdr:sp macro="" textlink="">
      <xdr:nvSpPr>
        <xdr:cNvPr id="84" name="楕円 83"/>
        <xdr:cNvSpPr/>
      </xdr:nvSpPr>
      <xdr:spPr>
        <a:xfrm>
          <a:off x="2571750" y="613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117048</xdr:rowOff>
    </xdr:from>
    <xdr:ext cx="469744" cy="259045"/>
    <xdr:sp macro="" textlink="">
      <xdr:nvSpPr>
        <xdr:cNvPr id="85" name="テキスト ボックス 84"/>
        <xdr:cNvSpPr txBox="1"/>
      </xdr:nvSpPr>
      <xdr:spPr>
        <a:xfrm>
          <a:off x="2406728" y="623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1651</xdr:rowOff>
    </xdr:from>
    <xdr:to>
      <xdr:col>10</xdr:col>
      <xdr:colOff>165100</xdr:colOff>
      <xdr:row>37</xdr:row>
      <xdr:rowOff>103251</xdr:rowOff>
    </xdr:to>
    <xdr:sp macro="" textlink="">
      <xdr:nvSpPr>
        <xdr:cNvPr id="86" name="楕円 85"/>
        <xdr:cNvSpPr/>
      </xdr:nvSpPr>
      <xdr:spPr>
        <a:xfrm>
          <a:off x="1778000" y="611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119778</xdr:rowOff>
    </xdr:from>
    <xdr:ext cx="469744" cy="259045"/>
    <xdr:sp macro="" textlink="">
      <xdr:nvSpPr>
        <xdr:cNvPr id="87" name="テキスト ボックス 86"/>
        <xdr:cNvSpPr txBox="1"/>
      </xdr:nvSpPr>
      <xdr:spPr>
        <a:xfrm>
          <a:off x="1612978" y="590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170053</xdr:rowOff>
    </xdr:from>
    <xdr:to>
      <xdr:col>6</xdr:col>
      <xdr:colOff>38100</xdr:colOff>
      <xdr:row>37</xdr:row>
      <xdr:rowOff>100203</xdr:rowOff>
    </xdr:to>
    <xdr:sp macro="" textlink="">
      <xdr:nvSpPr>
        <xdr:cNvPr id="88" name="楕円 87"/>
        <xdr:cNvSpPr/>
      </xdr:nvSpPr>
      <xdr:spPr>
        <a:xfrm>
          <a:off x="984250" y="61136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116730</xdr:rowOff>
    </xdr:from>
    <xdr:ext cx="469744" cy="259045"/>
    <xdr:sp macro="" textlink="">
      <xdr:nvSpPr>
        <xdr:cNvPr id="89" name="テキスト ボックス 88"/>
        <xdr:cNvSpPr txBox="1"/>
      </xdr:nvSpPr>
      <xdr:spPr>
        <a:xfrm>
          <a:off x="819228" y="590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685800" y="98461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475114" y="9710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685800" y="9532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3963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685800" y="92183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082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685800" y="89045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87622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685800" y="8590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4484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685800" y="8270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1345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7820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176395" y="8466444"/>
          <a:ext cx="1270" cy="1332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229100" y="980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108450" y="97994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229100" y="82543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108450" y="84664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26660</xdr:rowOff>
    </xdr:from>
    <xdr:to>
      <xdr:col>24</xdr:col>
      <xdr:colOff>63500</xdr:colOff>
      <xdr:row>59</xdr:row>
      <xdr:rowOff>45817</xdr:rowOff>
    </xdr:to>
    <xdr:cxnSp macro="">
      <xdr:nvCxnSpPr>
        <xdr:cNvPr id="120" name="直線コネクタ 119"/>
        <xdr:cNvCxnSpPr/>
      </xdr:nvCxnSpPr>
      <xdr:spPr>
        <a:xfrm flipV="1">
          <a:off x="3429000" y="9773910"/>
          <a:ext cx="749300" cy="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xdr:cNvSpPr txBox="1"/>
      </xdr:nvSpPr>
      <xdr:spPr>
        <a:xfrm>
          <a:off x="4229100" y="95162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127500" y="96585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101037</xdr:rowOff>
    </xdr:from>
    <xdr:to>
      <xdr:col>19</xdr:col>
      <xdr:colOff>177800</xdr:colOff>
      <xdr:row>59</xdr:row>
      <xdr:rowOff>45817</xdr:rowOff>
    </xdr:to>
    <xdr:cxnSp macro="">
      <xdr:nvCxnSpPr>
        <xdr:cNvPr id="123" name="直線コネクタ 122"/>
        <xdr:cNvCxnSpPr/>
      </xdr:nvCxnSpPr>
      <xdr:spPr>
        <a:xfrm>
          <a:off x="2622550" y="9683187"/>
          <a:ext cx="806450" cy="10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384550" y="96555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xdr:cNvSpPr txBox="1"/>
      </xdr:nvSpPr>
      <xdr:spPr>
        <a:xfrm>
          <a:off x="3154895" y="94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101037</xdr:rowOff>
    </xdr:from>
    <xdr:to>
      <xdr:col>15</xdr:col>
      <xdr:colOff>50800</xdr:colOff>
      <xdr:row>59</xdr:row>
      <xdr:rowOff>33799</xdr:rowOff>
    </xdr:to>
    <xdr:cxnSp macro="">
      <xdr:nvCxnSpPr>
        <xdr:cNvPr id="126" name="直線コネクタ 125"/>
        <xdr:cNvCxnSpPr/>
      </xdr:nvCxnSpPr>
      <xdr:spPr>
        <a:xfrm flipV="1">
          <a:off x="1828800" y="9683187"/>
          <a:ext cx="793750" cy="9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571750" y="9578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xdr:cNvSpPr txBox="1"/>
      </xdr:nvSpPr>
      <xdr:spPr>
        <a:xfrm>
          <a:off x="2361145" y="9360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33799</xdr:rowOff>
    </xdr:from>
    <xdr:to>
      <xdr:col>10</xdr:col>
      <xdr:colOff>114300</xdr:colOff>
      <xdr:row>59</xdr:row>
      <xdr:rowOff>49643</xdr:rowOff>
    </xdr:to>
    <xdr:cxnSp macro="">
      <xdr:nvCxnSpPr>
        <xdr:cNvPr id="129" name="直線コネクタ 128"/>
        <xdr:cNvCxnSpPr/>
      </xdr:nvCxnSpPr>
      <xdr:spPr>
        <a:xfrm flipV="1">
          <a:off x="1028700" y="9781049"/>
          <a:ext cx="800100" cy="1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144160</xdr:rowOff>
    </xdr:from>
    <xdr:to>
      <xdr:col>10</xdr:col>
      <xdr:colOff>165100</xdr:colOff>
      <xdr:row>59</xdr:row>
      <xdr:rowOff>74310</xdr:rowOff>
    </xdr:to>
    <xdr:sp macro="" textlink="">
      <xdr:nvSpPr>
        <xdr:cNvPr id="130" name="フローチャート: 判断 129"/>
        <xdr:cNvSpPr/>
      </xdr:nvSpPr>
      <xdr:spPr>
        <a:xfrm>
          <a:off x="1778000" y="97263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90837</xdr:rowOff>
    </xdr:from>
    <xdr:ext cx="534377" cy="259045"/>
    <xdr:sp macro="" textlink="">
      <xdr:nvSpPr>
        <xdr:cNvPr id="131" name="テキスト ボックス 130"/>
        <xdr:cNvSpPr txBox="1"/>
      </xdr:nvSpPr>
      <xdr:spPr>
        <a:xfrm>
          <a:off x="1580661" y="95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147655</xdr:rowOff>
    </xdr:from>
    <xdr:to>
      <xdr:col>6</xdr:col>
      <xdr:colOff>38100</xdr:colOff>
      <xdr:row>59</xdr:row>
      <xdr:rowOff>77805</xdr:rowOff>
    </xdr:to>
    <xdr:sp macro="" textlink="">
      <xdr:nvSpPr>
        <xdr:cNvPr id="132" name="フローチャート: 判断 131"/>
        <xdr:cNvSpPr/>
      </xdr:nvSpPr>
      <xdr:spPr>
        <a:xfrm>
          <a:off x="984250" y="97298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94332</xdr:rowOff>
    </xdr:from>
    <xdr:ext cx="534377" cy="259045"/>
    <xdr:sp macro="" textlink="">
      <xdr:nvSpPr>
        <xdr:cNvPr id="133" name="テキスト ボックス 132"/>
        <xdr:cNvSpPr txBox="1"/>
      </xdr:nvSpPr>
      <xdr:spPr>
        <a:xfrm>
          <a:off x="786911" y="951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147310</xdr:rowOff>
    </xdr:from>
    <xdr:to>
      <xdr:col>24</xdr:col>
      <xdr:colOff>114300</xdr:colOff>
      <xdr:row>59</xdr:row>
      <xdr:rowOff>77460</xdr:rowOff>
    </xdr:to>
    <xdr:sp macro="" textlink="">
      <xdr:nvSpPr>
        <xdr:cNvPr id="139" name="楕円 138"/>
        <xdr:cNvSpPr/>
      </xdr:nvSpPr>
      <xdr:spPr>
        <a:xfrm>
          <a:off x="4127500" y="97294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62237</xdr:rowOff>
    </xdr:from>
    <xdr:ext cx="534377" cy="259045"/>
    <xdr:sp macro="" textlink="">
      <xdr:nvSpPr>
        <xdr:cNvPr id="140" name="総務費該当値テキスト"/>
        <xdr:cNvSpPr txBox="1"/>
      </xdr:nvSpPr>
      <xdr:spPr>
        <a:xfrm>
          <a:off x="4229100" y="964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166467</xdr:rowOff>
    </xdr:from>
    <xdr:to>
      <xdr:col>20</xdr:col>
      <xdr:colOff>38100</xdr:colOff>
      <xdr:row>59</xdr:row>
      <xdr:rowOff>96617</xdr:rowOff>
    </xdr:to>
    <xdr:sp macro="" textlink="">
      <xdr:nvSpPr>
        <xdr:cNvPr id="141" name="楕円 140"/>
        <xdr:cNvSpPr/>
      </xdr:nvSpPr>
      <xdr:spPr>
        <a:xfrm>
          <a:off x="3384550" y="974861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87744</xdr:rowOff>
    </xdr:from>
    <xdr:ext cx="534377" cy="259045"/>
    <xdr:sp macro="" textlink="">
      <xdr:nvSpPr>
        <xdr:cNvPr id="142" name="テキスト ボックス 141"/>
        <xdr:cNvSpPr txBox="1"/>
      </xdr:nvSpPr>
      <xdr:spPr>
        <a:xfrm>
          <a:off x="3187211" y="983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50237</xdr:rowOff>
    </xdr:from>
    <xdr:to>
      <xdr:col>15</xdr:col>
      <xdr:colOff>101600</xdr:colOff>
      <xdr:row>58</xdr:row>
      <xdr:rowOff>151837</xdr:rowOff>
    </xdr:to>
    <xdr:sp macro="" textlink="">
      <xdr:nvSpPr>
        <xdr:cNvPr id="143" name="楕円 142"/>
        <xdr:cNvSpPr/>
      </xdr:nvSpPr>
      <xdr:spPr>
        <a:xfrm>
          <a:off x="2571750" y="963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142964</xdr:rowOff>
    </xdr:from>
    <xdr:ext cx="599010" cy="259045"/>
    <xdr:sp macro="" textlink="">
      <xdr:nvSpPr>
        <xdr:cNvPr id="144" name="テキスト ボックス 143"/>
        <xdr:cNvSpPr txBox="1"/>
      </xdr:nvSpPr>
      <xdr:spPr>
        <a:xfrm>
          <a:off x="2361145" y="972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154449</xdr:rowOff>
    </xdr:from>
    <xdr:to>
      <xdr:col>10</xdr:col>
      <xdr:colOff>165100</xdr:colOff>
      <xdr:row>59</xdr:row>
      <xdr:rowOff>84599</xdr:rowOff>
    </xdr:to>
    <xdr:sp macro="" textlink="">
      <xdr:nvSpPr>
        <xdr:cNvPr id="145" name="楕円 144"/>
        <xdr:cNvSpPr/>
      </xdr:nvSpPr>
      <xdr:spPr>
        <a:xfrm>
          <a:off x="1778000" y="97365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75726</xdr:rowOff>
    </xdr:from>
    <xdr:ext cx="534377" cy="259045"/>
    <xdr:sp macro="" textlink="">
      <xdr:nvSpPr>
        <xdr:cNvPr id="146" name="テキスト ボックス 145"/>
        <xdr:cNvSpPr txBox="1"/>
      </xdr:nvSpPr>
      <xdr:spPr>
        <a:xfrm>
          <a:off x="1580661" y="982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170293</xdr:rowOff>
    </xdr:from>
    <xdr:to>
      <xdr:col>6</xdr:col>
      <xdr:colOff>38100</xdr:colOff>
      <xdr:row>59</xdr:row>
      <xdr:rowOff>100443</xdr:rowOff>
    </xdr:to>
    <xdr:sp macro="" textlink="">
      <xdr:nvSpPr>
        <xdr:cNvPr id="147" name="楕円 146"/>
        <xdr:cNvSpPr/>
      </xdr:nvSpPr>
      <xdr:spPr>
        <a:xfrm>
          <a:off x="984250" y="97460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91570</xdr:rowOff>
    </xdr:from>
    <xdr:ext cx="534377" cy="259045"/>
    <xdr:sp macro="" textlink="">
      <xdr:nvSpPr>
        <xdr:cNvPr id="148" name="テキスト ボックス 147"/>
        <xdr:cNvSpPr txBox="1"/>
      </xdr:nvSpPr>
      <xdr:spPr>
        <a:xfrm>
          <a:off x="786911" y="983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475114" y="13326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685800" y="13023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2881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685800" y="12579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443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685800" y="1214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005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685800" y="1170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560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176395" y="11903350"/>
          <a:ext cx="1270" cy="8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229100" y="1279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108450" y="127935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229100" y="1169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108450" y="11903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47195</xdr:rowOff>
    </xdr:from>
    <xdr:to>
      <xdr:col>24</xdr:col>
      <xdr:colOff>63500</xdr:colOff>
      <xdr:row>75</xdr:row>
      <xdr:rowOff>70247</xdr:rowOff>
    </xdr:to>
    <xdr:cxnSp macro="">
      <xdr:nvCxnSpPr>
        <xdr:cNvPr id="176" name="直線コネクタ 175"/>
        <xdr:cNvCxnSpPr/>
      </xdr:nvCxnSpPr>
      <xdr:spPr>
        <a:xfrm>
          <a:off x="3429000" y="12436045"/>
          <a:ext cx="749300" cy="2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xdr:cNvSpPr txBox="1"/>
      </xdr:nvSpPr>
      <xdr:spPr>
        <a:xfrm>
          <a:off x="4229100" y="124777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127500" y="1249936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47195</xdr:rowOff>
    </xdr:from>
    <xdr:to>
      <xdr:col>19</xdr:col>
      <xdr:colOff>177800</xdr:colOff>
      <xdr:row>75</xdr:row>
      <xdr:rowOff>159913</xdr:rowOff>
    </xdr:to>
    <xdr:cxnSp macro="">
      <xdr:nvCxnSpPr>
        <xdr:cNvPr id="179" name="直線コネクタ 178"/>
        <xdr:cNvCxnSpPr/>
      </xdr:nvCxnSpPr>
      <xdr:spPr>
        <a:xfrm flipV="1">
          <a:off x="2622550" y="12436045"/>
          <a:ext cx="806450" cy="11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384550" y="12459023"/>
          <a:ext cx="82550"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xdr:cNvSpPr txBox="1"/>
      </xdr:nvSpPr>
      <xdr:spPr>
        <a:xfrm>
          <a:off x="3154895" y="12551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159913</xdr:rowOff>
    </xdr:from>
    <xdr:to>
      <xdr:col>15</xdr:col>
      <xdr:colOff>50800</xdr:colOff>
      <xdr:row>76</xdr:row>
      <xdr:rowOff>18898</xdr:rowOff>
    </xdr:to>
    <xdr:cxnSp macro="">
      <xdr:nvCxnSpPr>
        <xdr:cNvPr id="182" name="直線コネクタ 181"/>
        <xdr:cNvCxnSpPr/>
      </xdr:nvCxnSpPr>
      <xdr:spPr>
        <a:xfrm flipV="1">
          <a:off x="1828800" y="12548763"/>
          <a:ext cx="793750" cy="2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571750" y="12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xdr:cNvSpPr txBox="1"/>
      </xdr:nvSpPr>
      <xdr:spPr>
        <a:xfrm>
          <a:off x="2361145" y="12672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18898</xdr:rowOff>
    </xdr:from>
    <xdr:to>
      <xdr:col>10</xdr:col>
      <xdr:colOff>114300</xdr:colOff>
      <xdr:row>76</xdr:row>
      <xdr:rowOff>36235</xdr:rowOff>
    </xdr:to>
    <xdr:cxnSp macro="">
      <xdr:nvCxnSpPr>
        <xdr:cNvPr id="185" name="直線コネクタ 184"/>
        <xdr:cNvCxnSpPr/>
      </xdr:nvCxnSpPr>
      <xdr:spPr>
        <a:xfrm flipV="1">
          <a:off x="1028700" y="12572848"/>
          <a:ext cx="800100" cy="1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110603</xdr:rowOff>
    </xdr:from>
    <xdr:to>
      <xdr:col>10</xdr:col>
      <xdr:colOff>165100</xdr:colOff>
      <xdr:row>77</xdr:row>
      <xdr:rowOff>40753</xdr:rowOff>
    </xdr:to>
    <xdr:sp macro="" textlink="">
      <xdr:nvSpPr>
        <xdr:cNvPr id="186" name="フローチャート: 判断 185"/>
        <xdr:cNvSpPr/>
      </xdr:nvSpPr>
      <xdr:spPr>
        <a:xfrm>
          <a:off x="1778000" y="1266455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31880</xdr:rowOff>
    </xdr:from>
    <xdr:ext cx="599010" cy="259045"/>
    <xdr:sp macro="" textlink="">
      <xdr:nvSpPr>
        <xdr:cNvPr id="187" name="テキスト ボックス 186"/>
        <xdr:cNvSpPr txBox="1"/>
      </xdr:nvSpPr>
      <xdr:spPr>
        <a:xfrm>
          <a:off x="1548345" y="1275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135851</xdr:rowOff>
    </xdr:from>
    <xdr:to>
      <xdr:col>6</xdr:col>
      <xdr:colOff>38100</xdr:colOff>
      <xdr:row>77</xdr:row>
      <xdr:rowOff>66001</xdr:rowOff>
    </xdr:to>
    <xdr:sp macro="" textlink="">
      <xdr:nvSpPr>
        <xdr:cNvPr id="188" name="フローチャート: 判断 187"/>
        <xdr:cNvSpPr/>
      </xdr:nvSpPr>
      <xdr:spPr>
        <a:xfrm>
          <a:off x="984250" y="126898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57128</xdr:rowOff>
    </xdr:from>
    <xdr:ext cx="599010" cy="259045"/>
    <xdr:sp macro="" textlink="">
      <xdr:nvSpPr>
        <xdr:cNvPr id="189" name="テキスト ボックス 188"/>
        <xdr:cNvSpPr txBox="1"/>
      </xdr:nvSpPr>
      <xdr:spPr>
        <a:xfrm>
          <a:off x="754595" y="1277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19447</xdr:rowOff>
    </xdr:from>
    <xdr:to>
      <xdr:col>24</xdr:col>
      <xdr:colOff>114300</xdr:colOff>
      <xdr:row>75</xdr:row>
      <xdr:rowOff>121047</xdr:rowOff>
    </xdr:to>
    <xdr:sp macro="" textlink="">
      <xdr:nvSpPr>
        <xdr:cNvPr id="195" name="楕円 194"/>
        <xdr:cNvSpPr/>
      </xdr:nvSpPr>
      <xdr:spPr>
        <a:xfrm>
          <a:off x="4127500" y="1240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42324</xdr:rowOff>
    </xdr:from>
    <xdr:ext cx="599010" cy="259045"/>
    <xdr:sp macro="" textlink="">
      <xdr:nvSpPr>
        <xdr:cNvPr id="196" name="民生費該当値テキスト"/>
        <xdr:cNvSpPr txBox="1"/>
      </xdr:nvSpPr>
      <xdr:spPr>
        <a:xfrm>
          <a:off x="4229100" y="12266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167845</xdr:rowOff>
    </xdr:from>
    <xdr:to>
      <xdr:col>20</xdr:col>
      <xdr:colOff>38100</xdr:colOff>
      <xdr:row>75</xdr:row>
      <xdr:rowOff>97995</xdr:rowOff>
    </xdr:to>
    <xdr:sp macro="" textlink="">
      <xdr:nvSpPr>
        <xdr:cNvPr id="197" name="楕円 196"/>
        <xdr:cNvSpPr/>
      </xdr:nvSpPr>
      <xdr:spPr>
        <a:xfrm>
          <a:off x="3384550" y="123915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114522</xdr:rowOff>
    </xdr:from>
    <xdr:ext cx="599010" cy="259045"/>
    <xdr:sp macro="" textlink="">
      <xdr:nvSpPr>
        <xdr:cNvPr id="198" name="テキスト ボックス 197"/>
        <xdr:cNvSpPr txBox="1"/>
      </xdr:nvSpPr>
      <xdr:spPr>
        <a:xfrm>
          <a:off x="3154895" y="1217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109113</xdr:rowOff>
    </xdr:from>
    <xdr:to>
      <xdr:col>15</xdr:col>
      <xdr:colOff>101600</xdr:colOff>
      <xdr:row>76</xdr:row>
      <xdr:rowOff>39263</xdr:rowOff>
    </xdr:to>
    <xdr:sp macro="" textlink="">
      <xdr:nvSpPr>
        <xdr:cNvPr id="199" name="楕円 198"/>
        <xdr:cNvSpPr/>
      </xdr:nvSpPr>
      <xdr:spPr>
        <a:xfrm>
          <a:off x="2571750" y="124979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55790</xdr:rowOff>
    </xdr:from>
    <xdr:ext cx="599010" cy="259045"/>
    <xdr:sp macro="" textlink="">
      <xdr:nvSpPr>
        <xdr:cNvPr id="200" name="テキスト ボックス 199"/>
        <xdr:cNvSpPr txBox="1"/>
      </xdr:nvSpPr>
      <xdr:spPr>
        <a:xfrm>
          <a:off x="2361145" y="12279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139549</xdr:rowOff>
    </xdr:from>
    <xdr:to>
      <xdr:col>10</xdr:col>
      <xdr:colOff>165100</xdr:colOff>
      <xdr:row>76</xdr:row>
      <xdr:rowOff>69698</xdr:rowOff>
    </xdr:to>
    <xdr:sp macro="" textlink="">
      <xdr:nvSpPr>
        <xdr:cNvPr id="201" name="楕円 200"/>
        <xdr:cNvSpPr/>
      </xdr:nvSpPr>
      <xdr:spPr>
        <a:xfrm>
          <a:off x="1778000" y="12528399"/>
          <a:ext cx="10160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86226</xdr:rowOff>
    </xdr:from>
    <xdr:ext cx="599010" cy="259045"/>
    <xdr:sp macro="" textlink="">
      <xdr:nvSpPr>
        <xdr:cNvPr id="202" name="テキスト ボックス 201"/>
        <xdr:cNvSpPr txBox="1"/>
      </xdr:nvSpPr>
      <xdr:spPr>
        <a:xfrm>
          <a:off x="1548345" y="1230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156885</xdr:rowOff>
    </xdr:from>
    <xdr:to>
      <xdr:col>6</xdr:col>
      <xdr:colOff>38100</xdr:colOff>
      <xdr:row>76</xdr:row>
      <xdr:rowOff>87035</xdr:rowOff>
    </xdr:to>
    <xdr:sp macro="" textlink="">
      <xdr:nvSpPr>
        <xdr:cNvPr id="203" name="楕円 202"/>
        <xdr:cNvSpPr/>
      </xdr:nvSpPr>
      <xdr:spPr>
        <a:xfrm>
          <a:off x="984250" y="125457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103563</xdr:rowOff>
    </xdr:from>
    <xdr:ext cx="599010" cy="259045"/>
    <xdr:sp macro="" textlink="">
      <xdr:nvSpPr>
        <xdr:cNvPr id="204" name="テキスト ボックス 203"/>
        <xdr:cNvSpPr txBox="1"/>
      </xdr:nvSpPr>
      <xdr:spPr>
        <a:xfrm>
          <a:off x="754595" y="1232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685800" y="16500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475114" y="163587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685800" y="16174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0321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685800" y="15847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57055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685800" y="15521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3789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685800" y="15194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052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685800" y="148744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47385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176395" y="14989780"/>
          <a:ext cx="1270" cy="14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229100" y="163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108450" y="163930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229100" y="14771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108450" y="14989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103195</xdr:rowOff>
    </xdr:from>
    <xdr:to>
      <xdr:col>24</xdr:col>
      <xdr:colOff>63500</xdr:colOff>
      <xdr:row>98</xdr:row>
      <xdr:rowOff>109195</xdr:rowOff>
    </xdr:to>
    <xdr:cxnSp macro="">
      <xdr:nvCxnSpPr>
        <xdr:cNvPr id="235" name="直線コネクタ 234"/>
        <xdr:cNvCxnSpPr/>
      </xdr:nvCxnSpPr>
      <xdr:spPr>
        <a:xfrm flipV="1">
          <a:off x="3429000" y="16333795"/>
          <a:ext cx="749300" cy="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xdr:cNvSpPr txBox="1"/>
      </xdr:nvSpPr>
      <xdr:spPr>
        <a:xfrm>
          <a:off x="4229100" y="16086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127500" y="1623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109195</xdr:rowOff>
    </xdr:from>
    <xdr:to>
      <xdr:col>19</xdr:col>
      <xdr:colOff>177800</xdr:colOff>
      <xdr:row>98</xdr:row>
      <xdr:rowOff>122813</xdr:rowOff>
    </xdr:to>
    <xdr:cxnSp macro="">
      <xdr:nvCxnSpPr>
        <xdr:cNvPr id="238" name="直線コネクタ 237"/>
        <xdr:cNvCxnSpPr/>
      </xdr:nvCxnSpPr>
      <xdr:spPr>
        <a:xfrm flipV="1">
          <a:off x="2622550" y="16339795"/>
          <a:ext cx="806450" cy="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384550" y="1623929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xdr:cNvSpPr txBox="1"/>
      </xdr:nvSpPr>
      <xdr:spPr>
        <a:xfrm>
          <a:off x="3187211" y="1601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122813</xdr:rowOff>
    </xdr:from>
    <xdr:to>
      <xdr:col>15</xdr:col>
      <xdr:colOff>50800</xdr:colOff>
      <xdr:row>98</xdr:row>
      <xdr:rowOff>141098</xdr:rowOff>
    </xdr:to>
    <xdr:cxnSp macro="">
      <xdr:nvCxnSpPr>
        <xdr:cNvPr id="241" name="直線コネクタ 240"/>
        <xdr:cNvCxnSpPr/>
      </xdr:nvCxnSpPr>
      <xdr:spPr>
        <a:xfrm flipV="1">
          <a:off x="1828800" y="16353413"/>
          <a:ext cx="793750" cy="1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571750" y="1626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xdr:cNvSpPr txBox="1"/>
      </xdr:nvSpPr>
      <xdr:spPr>
        <a:xfrm>
          <a:off x="2393461" y="1603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117813</xdr:rowOff>
    </xdr:from>
    <xdr:to>
      <xdr:col>10</xdr:col>
      <xdr:colOff>114300</xdr:colOff>
      <xdr:row>98</xdr:row>
      <xdr:rowOff>141098</xdr:rowOff>
    </xdr:to>
    <xdr:cxnSp macro="">
      <xdr:nvCxnSpPr>
        <xdr:cNvPr id="244" name="直線コネクタ 243"/>
        <xdr:cNvCxnSpPr/>
      </xdr:nvCxnSpPr>
      <xdr:spPr>
        <a:xfrm>
          <a:off x="1028700" y="16176963"/>
          <a:ext cx="800100" cy="19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79609</xdr:rowOff>
    </xdr:from>
    <xdr:to>
      <xdr:col>10</xdr:col>
      <xdr:colOff>165100</xdr:colOff>
      <xdr:row>99</xdr:row>
      <xdr:rowOff>9759</xdr:rowOff>
    </xdr:to>
    <xdr:sp macro="" textlink="">
      <xdr:nvSpPr>
        <xdr:cNvPr id="245" name="フローチャート: 判断 244"/>
        <xdr:cNvSpPr/>
      </xdr:nvSpPr>
      <xdr:spPr>
        <a:xfrm>
          <a:off x="1778000" y="163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26286</xdr:rowOff>
    </xdr:from>
    <xdr:ext cx="534377" cy="259045"/>
    <xdr:sp macro="" textlink="">
      <xdr:nvSpPr>
        <xdr:cNvPr id="246" name="テキスト ボックス 245"/>
        <xdr:cNvSpPr txBox="1"/>
      </xdr:nvSpPr>
      <xdr:spPr>
        <a:xfrm>
          <a:off x="1580661" y="160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86131</xdr:rowOff>
    </xdr:from>
    <xdr:to>
      <xdr:col>6</xdr:col>
      <xdr:colOff>38100</xdr:colOff>
      <xdr:row>99</xdr:row>
      <xdr:rowOff>16281</xdr:rowOff>
    </xdr:to>
    <xdr:sp macro="" textlink="">
      <xdr:nvSpPr>
        <xdr:cNvPr id="247" name="フローチャート: 判断 246"/>
        <xdr:cNvSpPr/>
      </xdr:nvSpPr>
      <xdr:spPr>
        <a:xfrm>
          <a:off x="984250" y="163167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7408</xdr:rowOff>
    </xdr:from>
    <xdr:ext cx="534377" cy="259045"/>
    <xdr:sp macro="" textlink="">
      <xdr:nvSpPr>
        <xdr:cNvPr id="248" name="テキスト ボックス 247"/>
        <xdr:cNvSpPr txBox="1"/>
      </xdr:nvSpPr>
      <xdr:spPr>
        <a:xfrm>
          <a:off x="786911" y="1640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52395</xdr:rowOff>
    </xdr:from>
    <xdr:to>
      <xdr:col>24</xdr:col>
      <xdr:colOff>114300</xdr:colOff>
      <xdr:row>98</xdr:row>
      <xdr:rowOff>153995</xdr:rowOff>
    </xdr:to>
    <xdr:sp macro="" textlink="">
      <xdr:nvSpPr>
        <xdr:cNvPr id="254" name="楕円 253"/>
        <xdr:cNvSpPr/>
      </xdr:nvSpPr>
      <xdr:spPr>
        <a:xfrm>
          <a:off x="4127500" y="1628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154351</xdr:rowOff>
    </xdr:from>
    <xdr:ext cx="534377" cy="259045"/>
    <xdr:sp macro="" textlink="">
      <xdr:nvSpPr>
        <xdr:cNvPr id="255" name="衛生費該当値テキスト"/>
        <xdr:cNvSpPr txBox="1"/>
      </xdr:nvSpPr>
      <xdr:spPr>
        <a:xfrm>
          <a:off x="4229100" y="1621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58395</xdr:rowOff>
    </xdr:from>
    <xdr:to>
      <xdr:col>20</xdr:col>
      <xdr:colOff>38100</xdr:colOff>
      <xdr:row>98</xdr:row>
      <xdr:rowOff>159995</xdr:rowOff>
    </xdr:to>
    <xdr:sp macro="" textlink="">
      <xdr:nvSpPr>
        <xdr:cNvPr id="256" name="楕円 255"/>
        <xdr:cNvSpPr/>
      </xdr:nvSpPr>
      <xdr:spPr>
        <a:xfrm>
          <a:off x="3384550" y="162889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151122</xdr:rowOff>
    </xdr:from>
    <xdr:ext cx="534377" cy="259045"/>
    <xdr:sp macro="" textlink="">
      <xdr:nvSpPr>
        <xdr:cNvPr id="257" name="テキスト ボックス 256"/>
        <xdr:cNvSpPr txBox="1"/>
      </xdr:nvSpPr>
      <xdr:spPr>
        <a:xfrm>
          <a:off x="3187211" y="1638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72013</xdr:rowOff>
    </xdr:from>
    <xdr:to>
      <xdr:col>15</xdr:col>
      <xdr:colOff>101600</xdr:colOff>
      <xdr:row>99</xdr:row>
      <xdr:rowOff>2163</xdr:rowOff>
    </xdr:to>
    <xdr:sp macro="" textlink="">
      <xdr:nvSpPr>
        <xdr:cNvPr id="258" name="楕円 257"/>
        <xdr:cNvSpPr/>
      </xdr:nvSpPr>
      <xdr:spPr>
        <a:xfrm>
          <a:off x="2571750" y="1630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164740</xdr:rowOff>
    </xdr:from>
    <xdr:ext cx="534377" cy="259045"/>
    <xdr:sp macro="" textlink="">
      <xdr:nvSpPr>
        <xdr:cNvPr id="259" name="テキスト ボックス 258"/>
        <xdr:cNvSpPr txBox="1"/>
      </xdr:nvSpPr>
      <xdr:spPr>
        <a:xfrm>
          <a:off x="2393461" y="163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90298</xdr:rowOff>
    </xdr:from>
    <xdr:to>
      <xdr:col>10</xdr:col>
      <xdr:colOff>165100</xdr:colOff>
      <xdr:row>99</xdr:row>
      <xdr:rowOff>20448</xdr:rowOff>
    </xdr:to>
    <xdr:sp macro="" textlink="">
      <xdr:nvSpPr>
        <xdr:cNvPr id="260" name="楕円 259"/>
        <xdr:cNvSpPr/>
      </xdr:nvSpPr>
      <xdr:spPr>
        <a:xfrm>
          <a:off x="1778000" y="1632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11575</xdr:rowOff>
    </xdr:from>
    <xdr:ext cx="534377" cy="259045"/>
    <xdr:sp macro="" textlink="">
      <xdr:nvSpPr>
        <xdr:cNvPr id="261" name="テキスト ボックス 260"/>
        <xdr:cNvSpPr txBox="1"/>
      </xdr:nvSpPr>
      <xdr:spPr>
        <a:xfrm>
          <a:off x="1580661" y="1641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67013</xdr:rowOff>
    </xdr:from>
    <xdr:to>
      <xdr:col>6</xdr:col>
      <xdr:colOff>38100</xdr:colOff>
      <xdr:row>97</xdr:row>
      <xdr:rowOff>168613</xdr:rowOff>
    </xdr:to>
    <xdr:sp macro="" textlink="">
      <xdr:nvSpPr>
        <xdr:cNvPr id="262" name="楕円 261"/>
        <xdr:cNvSpPr/>
      </xdr:nvSpPr>
      <xdr:spPr>
        <a:xfrm>
          <a:off x="984250" y="161261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13690</xdr:rowOff>
    </xdr:from>
    <xdr:ext cx="534377" cy="259045"/>
    <xdr:sp macro="" textlink="">
      <xdr:nvSpPr>
        <xdr:cNvPr id="263" name="テキスト ボックス 262"/>
        <xdr:cNvSpPr txBox="1"/>
      </xdr:nvSpPr>
      <xdr:spPr>
        <a:xfrm>
          <a:off x="786911" y="1590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5956300" y="65441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5726564" y="6408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5956300" y="62302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5527221" y="60943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5956300" y="59163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5527221" y="57805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5956300" y="56025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5527221" y="54602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5956300" y="5288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5527221" y="5146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5956300" y="49684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5527221" y="48325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552722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9427845" y="4980505"/>
          <a:ext cx="1270" cy="1563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9480550" y="6547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9359900" y="6544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9480550" y="4768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9359900" y="49805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8686800" y="654412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xdr:cNvSpPr txBox="1"/>
      </xdr:nvSpPr>
      <xdr:spPr>
        <a:xfrm>
          <a:off x="9480550" y="6092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9398000" y="623432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7886700" y="654412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8636000" y="62480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xdr:cNvSpPr txBox="1"/>
      </xdr:nvSpPr>
      <xdr:spPr>
        <a:xfrm>
          <a:off x="8516567" y="6029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080250" y="654412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7842250" y="627318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xdr:cNvSpPr txBox="1"/>
      </xdr:nvSpPr>
      <xdr:spPr>
        <a:xfrm>
          <a:off x="7716467" y="6054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xdr:cNvCxnSpPr/>
      </xdr:nvCxnSpPr>
      <xdr:spPr>
        <a:xfrm>
          <a:off x="6286500" y="654412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159439</xdr:rowOff>
    </xdr:from>
    <xdr:to>
      <xdr:col>41</xdr:col>
      <xdr:colOff>101600</xdr:colOff>
      <xdr:row>38</xdr:row>
      <xdr:rowOff>89589</xdr:rowOff>
    </xdr:to>
    <xdr:sp macro="" textlink="">
      <xdr:nvSpPr>
        <xdr:cNvPr id="304" name="フローチャート: 判断 303"/>
        <xdr:cNvSpPr/>
      </xdr:nvSpPr>
      <xdr:spPr>
        <a:xfrm>
          <a:off x="7029450" y="62744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106116</xdr:rowOff>
    </xdr:from>
    <xdr:ext cx="378565" cy="259045"/>
    <xdr:sp macro="" textlink="">
      <xdr:nvSpPr>
        <xdr:cNvPr id="305" name="テキスト ボックス 304"/>
        <xdr:cNvSpPr txBox="1"/>
      </xdr:nvSpPr>
      <xdr:spPr>
        <a:xfrm>
          <a:off x="6910017" y="6056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168584</xdr:rowOff>
    </xdr:from>
    <xdr:to>
      <xdr:col>36</xdr:col>
      <xdr:colOff>165100</xdr:colOff>
      <xdr:row>38</xdr:row>
      <xdr:rowOff>98734</xdr:rowOff>
    </xdr:to>
    <xdr:sp macro="" textlink="">
      <xdr:nvSpPr>
        <xdr:cNvPr id="306" name="フローチャート: 判断 305"/>
        <xdr:cNvSpPr/>
      </xdr:nvSpPr>
      <xdr:spPr>
        <a:xfrm>
          <a:off x="6235700" y="627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115261</xdr:rowOff>
    </xdr:from>
    <xdr:ext cx="378565" cy="259045"/>
    <xdr:sp macro="" textlink="">
      <xdr:nvSpPr>
        <xdr:cNvPr id="307" name="テキスト ボックス 306"/>
        <xdr:cNvSpPr txBox="1"/>
      </xdr:nvSpPr>
      <xdr:spPr>
        <a:xfrm>
          <a:off x="6116267" y="6065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9398000" y="64933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9480550" y="64146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8636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857485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7842250" y="64933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776840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02945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697465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xdr:cNvSpPr/>
      </xdr:nvSpPr>
      <xdr:spPr>
        <a:xfrm>
          <a:off x="62357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xdr:cNvSpPr txBox="1"/>
      </xdr:nvSpPr>
      <xdr:spPr>
        <a:xfrm>
          <a:off x="617455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5956300" y="98461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5726564" y="9710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5956300" y="95322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5482151" y="9396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5956300" y="92183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5482151" y="9082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5956300" y="89045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5482151" y="87622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5956300" y="8590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5418031" y="8448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5956300" y="82704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5418031" y="8134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541803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9427845" y="8403641"/>
          <a:ext cx="1270" cy="1383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9480550" y="979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9359900" y="97873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9480550" y="8185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9359900" y="84036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39062</xdr:rowOff>
    </xdr:from>
    <xdr:to>
      <xdr:col>55</xdr:col>
      <xdr:colOff>0</xdr:colOff>
      <xdr:row>56</xdr:row>
      <xdr:rowOff>138176</xdr:rowOff>
    </xdr:to>
    <xdr:cxnSp macro="">
      <xdr:nvCxnSpPr>
        <xdr:cNvPr id="353" name="直線コネクタ 352"/>
        <xdr:cNvCxnSpPr/>
      </xdr:nvCxnSpPr>
      <xdr:spPr>
        <a:xfrm flipV="1">
          <a:off x="8686800" y="9291012"/>
          <a:ext cx="742950" cy="9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xdr:cNvSpPr txBox="1"/>
      </xdr:nvSpPr>
      <xdr:spPr>
        <a:xfrm>
          <a:off x="9480550" y="9371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9398000" y="939275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123437</xdr:rowOff>
    </xdr:from>
    <xdr:to>
      <xdr:col>50</xdr:col>
      <xdr:colOff>114300</xdr:colOff>
      <xdr:row>56</xdr:row>
      <xdr:rowOff>138176</xdr:rowOff>
    </xdr:to>
    <xdr:cxnSp macro="">
      <xdr:nvCxnSpPr>
        <xdr:cNvPr id="356" name="直線コネクタ 355"/>
        <xdr:cNvCxnSpPr/>
      </xdr:nvCxnSpPr>
      <xdr:spPr>
        <a:xfrm>
          <a:off x="7886700" y="9375387"/>
          <a:ext cx="800100" cy="1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8636000" y="93878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xdr:cNvSpPr txBox="1"/>
      </xdr:nvSpPr>
      <xdr:spPr>
        <a:xfrm>
          <a:off x="8438661" y="947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123437</xdr:rowOff>
    </xdr:from>
    <xdr:to>
      <xdr:col>45</xdr:col>
      <xdr:colOff>177800</xdr:colOff>
      <xdr:row>56</xdr:row>
      <xdr:rowOff>169886</xdr:rowOff>
    </xdr:to>
    <xdr:cxnSp macro="">
      <xdr:nvCxnSpPr>
        <xdr:cNvPr id="359" name="直線コネクタ 358"/>
        <xdr:cNvCxnSpPr/>
      </xdr:nvCxnSpPr>
      <xdr:spPr>
        <a:xfrm flipV="1">
          <a:off x="7080250" y="9375387"/>
          <a:ext cx="806450" cy="4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7842250" y="93975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xdr:cNvSpPr txBox="1"/>
      </xdr:nvSpPr>
      <xdr:spPr>
        <a:xfrm>
          <a:off x="7644911" y="948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122468</xdr:rowOff>
    </xdr:from>
    <xdr:to>
      <xdr:col>41</xdr:col>
      <xdr:colOff>50800</xdr:colOff>
      <xdr:row>56</xdr:row>
      <xdr:rowOff>169886</xdr:rowOff>
    </xdr:to>
    <xdr:cxnSp macro="">
      <xdr:nvCxnSpPr>
        <xdr:cNvPr id="362" name="直線コネクタ 361"/>
        <xdr:cNvCxnSpPr/>
      </xdr:nvCxnSpPr>
      <xdr:spPr>
        <a:xfrm>
          <a:off x="6286500" y="9374418"/>
          <a:ext cx="793750" cy="4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137113</xdr:rowOff>
    </xdr:from>
    <xdr:to>
      <xdr:col>41</xdr:col>
      <xdr:colOff>101600</xdr:colOff>
      <xdr:row>58</xdr:row>
      <xdr:rowOff>67263</xdr:rowOff>
    </xdr:to>
    <xdr:sp macro="" textlink="">
      <xdr:nvSpPr>
        <xdr:cNvPr id="363" name="フローチャート: 判断 362"/>
        <xdr:cNvSpPr/>
      </xdr:nvSpPr>
      <xdr:spPr>
        <a:xfrm>
          <a:off x="7029450" y="95541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58390</xdr:rowOff>
    </xdr:from>
    <xdr:ext cx="534377" cy="259045"/>
    <xdr:sp macro="" textlink="">
      <xdr:nvSpPr>
        <xdr:cNvPr id="364" name="テキスト ボックス 363"/>
        <xdr:cNvSpPr txBox="1"/>
      </xdr:nvSpPr>
      <xdr:spPr>
        <a:xfrm>
          <a:off x="6851161" y="96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134859</xdr:rowOff>
    </xdr:from>
    <xdr:to>
      <xdr:col>36</xdr:col>
      <xdr:colOff>165100</xdr:colOff>
      <xdr:row>58</xdr:row>
      <xdr:rowOff>65009</xdr:rowOff>
    </xdr:to>
    <xdr:sp macro="" textlink="">
      <xdr:nvSpPr>
        <xdr:cNvPr id="365" name="フローチャート: 判断 364"/>
        <xdr:cNvSpPr/>
      </xdr:nvSpPr>
      <xdr:spPr>
        <a:xfrm>
          <a:off x="6235700" y="955190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56136</xdr:rowOff>
    </xdr:from>
    <xdr:ext cx="534377" cy="259045"/>
    <xdr:sp macro="" textlink="">
      <xdr:nvSpPr>
        <xdr:cNvPr id="366" name="テキスト ボックス 365"/>
        <xdr:cNvSpPr txBox="1"/>
      </xdr:nvSpPr>
      <xdr:spPr>
        <a:xfrm>
          <a:off x="6038361" y="963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159712</xdr:rowOff>
    </xdr:from>
    <xdr:to>
      <xdr:col>55</xdr:col>
      <xdr:colOff>50800</xdr:colOff>
      <xdr:row>56</xdr:row>
      <xdr:rowOff>89862</xdr:rowOff>
    </xdr:to>
    <xdr:sp macro="" textlink="">
      <xdr:nvSpPr>
        <xdr:cNvPr id="372" name="楕円 371"/>
        <xdr:cNvSpPr/>
      </xdr:nvSpPr>
      <xdr:spPr>
        <a:xfrm>
          <a:off x="9398000" y="924656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11139</xdr:rowOff>
    </xdr:from>
    <xdr:ext cx="534377" cy="259045"/>
    <xdr:sp macro="" textlink="">
      <xdr:nvSpPr>
        <xdr:cNvPr id="373" name="農林水産業費該当値テキスト"/>
        <xdr:cNvSpPr txBox="1"/>
      </xdr:nvSpPr>
      <xdr:spPr>
        <a:xfrm>
          <a:off x="9480550" y="909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87376</xdr:rowOff>
    </xdr:from>
    <xdr:to>
      <xdr:col>50</xdr:col>
      <xdr:colOff>165100</xdr:colOff>
      <xdr:row>57</xdr:row>
      <xdr:rowOff>17526</xdr:rowOff>
    </xdr:to>
    <xdr:sp macro="" textlink="">
      <xdr:nvSpPr>
        <xdr:cNvPr id="374" name="楕円 373"/>
        <xdr:cNvSpPr/>
      </xdr:nvSpPr>
      <xdr:spPr>
        <a:xfrm>
          <a:off x="8636000" y="93393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34053</xdr:rowOff>
    </xdr:from>
    <xdr:ext cx="534377" cy="259045"/>
    <xdr:sp macro="" textlink="">
      <xdr:nvSpPr>
        <xdr:cNvPr id="375" name="テキスト ボックス 374"/>
        <xdr:cNvSpPr txBox="1"/>
      </xdr:nvSpPr>
      <xdr:spPr>
        <a:xfrm>
          <a:off x="8438661" y="912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72637</xdr:rowOff>
    </xdr:from>
    <xdr:to>
      <xdr:col>46</xdr:col>
      <xdr:colOff>38100</xdr:colOff>
      <xdr:row>57</xdr:row>
      <xdr:rowOff>2787</xdr:rowOff>
    </xdr:to>
    <xdr:sp macro="" textlink="">
      <xdr:nvSpPr>
        <xdr:cNvPr id="376" name="楕円 375"/>
        <xdr:cNvSpPr/>
      </xdr:nvSpPr>
      <xdr:spPr>
        <a:xfrm>
          <a:off x="7842250" y="932458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19314</xdr:rowOff>
    </xdr:from>
    <xdr:ext cx="534377" cy="259045"/>
    <xdr:sp macro="" textlink="">
      <xdr:nvSpPr>
        <xdr:cNvPr id="377" name="テキスト ボックス 376"/>
        <xdr:cNvSpPr txBox="1"/>
      </xdr:nvSpPr>
      <xdr:spPr>
        <a:xfrm>
          <a:off x="7644911" y="910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119086</xdr:rowOff>
    </xdr:from>
    <xdr:to>
      <xdr:col>41</xdr:col>
      <xdr:colOff>101600</xdr:colOff>
      <xdr:row>57</xdr:row>
      <xdr:rowOff>49236</xdr:rowOff>
    </xdr:to>
    <xdr:sp macro="" textlink="">
      <xdr:nvSpPr>
        <xdr:cNvPr id="378" name="楕円 377"/>
        <xdr:cNvSpPr/>
      </xdr:nvSpPr>
      <xdr:spPr>
        <a:xfrm>
          <a:off x="7029450" y="93710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65763</xdr:rowOff>
    </xdr:from>
    <xdr:ext cx="534377" cy="259045"/>
    <xdr:sp macro="" textlink="">
      <xdr:nvSpPr>
        <xdr:cNvPr id="379" name="テキスト ボックス 378"/>
        <xdr:cNvSpPr txBox="1"/>
      </xdr:nvSpPr>
      <xdr:spPr>
        <a:xfrm>
          <a:off x="6851161" y="915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71668</xdr:rowOff>
    </xdr:from>
    <xdr:to>
      <xdr:col>36</xdr:col>
      <xdr:colOff>165100</xdr:colOff>
      <xdr:row>57</xdr:row>
      <xdr:rowOff>1818</xdr:rowOff>
    </xdr:to>
    <xdr:sp macro="" textlink="">
      <xdr:nvSpPr>
        <xdr:cNvPr id="380" name="楕円 379"/>
        <xdr:cNvSpPr/>
      </xdr:nvSpPr>
      <xdr:spPr>
        <a:xfrm>
          <a:off x="6235700" y="93236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18345</xdr:rowOff>
    </xdr:from>
    <xdr:ext cx="534377" cy="259045"/>
    <xdr:sp macro="" textlink="">
      <xdr:nvSpPr>
        <xdr:cNvPr id="381" name="テキスト ボックス 380"/>
        <xdr:cNvSpPr txBox="1"/>
      </xdr:nvSpPr>
      <xdr:spPr>
        <a:xfrm>
          <a:off x="6038361" y="910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5956300" y="13023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5726564" y="1288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5956300" y="12579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5418031" y="12443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5956300" y="1214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5418031" y="12005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5956300" y="1170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5418031" y="11560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541803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9427845" y="11966636"/>
          <a:ext cx="1270" cy="1038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9480550" y="1300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9359900" y="130053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9480550" y="1174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9359900" y="119666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64029</xdr:rowOff>
    </xdr:from>
    <xdr:to>
      <xdr:col>55</xdr:col>
      <xdr:colOff>0</xdr:colOff>
      <xdr:row>78</xdr:row>
      <xdr:rowOff>71239</xdr:rowOff>
    </xdr:to>
    <xdr:cxnSp macro="">
      <xdr:nvCxnSpPr>
        <xdr:cNvPr id="408" name="直線コネクタ 407"/>
        <xdr:cNvCxnSpPr/>
      </xdr:nvCxnSpPr>
      <xdr:spPr>
        <a:xfrm>
          <a:off x="8686800" y="12948179"/>
          <a:ext cx="742950" cy="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xdr:cNvSpPr txBox="1"/>
      </xdr:nvSpPr>
      <xdr:spPr>
        <a:xfrm>
          <a:off x="9480550" y="12700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9398000" y="128423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19785</xdr:rowOff>
    </xdr:from>
    <xdr:to>
      <xdr:col>50</xdr:col>
      <xdr:colOff>114300</xdr:colOff>
      <xdr:row>78</xdr:row>
      <xdr:rowOff>64029</xdr:rowOff>
    </xdr:to>
    <xdr:cxnSp macro="">
      <xdr:nvCxnSpPr>
        <xdr:cNvPr id="411" name="直線コネクタ 410"/>
        <xdr:cNvCxnSpPr/>
      </xdr:nvCxnSpPr>
      <xdr:spPr>
        <a:xfrm>
          <a:off x="7886700" y="12903935"/>
          <a:ext cx="800100" cy="4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8636000" y="128382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xdr:cNvSpPr txBox="1"/>
      </xdr:nvSpPr>
      <xdr:spPr>
        <a:xfrm>
          <a:off x="8438661" y="126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19785</xdr:rowOff>
    </xdr:from>
    <xdr:to>
      <xdr:col>45</xdr:col>
      <xdr:colOff>177800</xdr:colOff>
      <xdr:row>78</xdr:row>
      <xdr:rowOff>94295</xdr:rowOff>
    </xdr:to>
    <xdr:cxnSp macro="">
      <xdr:nvCxnSpPr>
        <xdr:cNvPr id="414" name="直線コネクタ 413"/>
        <xdr:cNvCxnSpPr/>
      </xdr:nvCxnSpPr>
      <xdr:spPr>
        <a:xfrm flipV="1">
          <a:off x="7080250" y="12903935"/>
          <a:ext cx="806450" cy="7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7842250" y="1283106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xdr:cNvSpPr txBox="1"/>
      </xdr:nvSpPr>
      <xdr:spPr>
        <a:xfrm>
          <a:off x="7644911" y="1261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94295</xdr:rowOff>
    </xdr:from>
    <xdr:to>
      <xdr:col>41</xdr:col>
      <xdr:colOff>50800</xdr:colOff>
      <xdr:row>78</xdr:row>
      <xdr:rowOff>97921</xdr:rowOff>
    </xdr:to>
    <xdr:cxnSp macro="">
      <xdr:nvCxnSpPr>
        <xdr:cNvPr id="417" name="直線コネクタ 416"/>
        <xdr:cNvCxnSpPr/>
      </xdr:nvCxnSpPr>
      <xdr:spPr>
        <a:xfrm flipV="1">
          <a:off x="6286500" y="12978445"/>
          <a:ext cx="793750" cy="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30607</xdr:rowOff>
    </xdr:from>
    <xdr:to>
      <xdr:col>41</xdr:col>
      <xdr:colOff>101600</xdr:colOff>
      <xdr:row>78</xdr:row>
      <xdr:rowOff>132207</xdr:rowOff>
    </xdr:to>
    <xdr:sp macro="" textlink="">
      <xdr:nvSpPr>
        <xdr:cNvPr id="418" name="フローチャート: 判断 417"/>
        <xdr:cNvSpPr/>
      </xdr:nvSpPr>
      <xdr:spPr>
        <a:xfrm>
          <a:off x="7029450" y="129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148734</xdr:rowOff>
    </xdr:from>
    <xdr:ext cx="534377" cy="259045"/>
    <xdr:sp macro="" textlink="">
      <xdr:nvSpPr>
        <xdr:cNvPr id="419" name="テキスト ボックス 418"/>
        <xdr:cNvSpPr txBox="1"/>
      </xdr:nvSpPr>
      <xdr:spPr>
        <a:xfrm>
          <a:off x="6851161" y="1270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30218</xdr:rowOff>
    </xdr:from>
    <xdr:to>
      <xdr:col>36</xdr:col>
      <xdr:colOff>165100</xdr:colOff>
      <xdr:row>78</xdr:row>
      <xdr:rowOff>131818</xdr:rowOff>
    </xdr:to>
    <xdr:sp macro="" textlink="">
      <xdr:nvSpPr>
        <xdr:cNvPr id="420" name="フローチャート: 判断 419"/>
        <xdr:cNvSpPr/>
      </xdr:nvSpPr>
      <xdr:spPr>
        <a:xfrm>
          <a:off x="6235700" y="129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148345</xdr:rowOff>
    </xdr:from>
    <xdr:ext cx="534377" cy="259045"/>
    <xdr:sp macro="" textlink="">
      <xdr:nvSpPr>
        <xdr:cNvPr id="421" name="テキスト ボックス 420"/>
        <xdr:cNvSpPr txBox="1"/>
      </xdr:nvSpPr>
      <xdr:spPr>
        <a:xfrm>
          <a:off x="6038361" y="1270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20439</xdr:rowOff>
    </xdr:from>
    <xdr:to>
      <xdr:col>55</xdr:col>
      <xdr:colOff>50800</xdr:colOff>
      <xdr:row>78</xdr:row>
      <xdr:rowOff>122039</xdr:rowOff>
    </xdr:to>
    <xdr:sp macro="" textlink="">
      <xdr:nvSpPr>
        <xdr:cNvPr id="427" name="楕円 426"/>
        <xdr:cNvSpPr/>
      </xdr:nvSpPr>
      <xdr:spPr>
        <a:xfrm>
          <a:off x="9398000" y="129045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106816</xdr:rowOff>
    </xdr:from>
    <xdr:ext cx="534377" cy="259045"/>
    <xdr:sp macro="" textlink="">
      <xdr:nvSpPr>
        <xdr:cNvPr id="428" name="商工費該当値テキスト"/>
        <xdr:cNvSpPr txBox="1"/>
      </xdr:nvSpPr>
      <xdr:spPr>
        <a:xfrm>
          <a:off x="9480550" y="1282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13229</xdr:rowOff>
    </xdr:from>
    <xdr:to>
      <xdr:col>50</xdr:col>
      <xdr:colOff>165100</xdr:colOff>
      <xdr:row>78</xdr:row>
      <xdr:rowOff>114829</xdr:rowOff>
    </xdr:to>
    <xdr:sp macro="" textlink="">
      <xdr:nvSpPr>
        <xdr:cNvPr id="429" name="楕円 428"/>
        <xdr:cNvSpPr/>
      </xdr:nvSpPr>
      <xdr:spPr>
        <a:xfrm>
          <a:off x="8636000" y="1289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105956</xdr:rowOff>
    </xdr:from>
    <xdr:ext cx="534377" cy="259045"/>
    <xdr:sp macro="" textlink="">
      <xdr:nvSpPr>
        <xdr:cNvPr id="430" name="テキスト ボックス 429"/>
        <xdr:cNvSpPr txBox="1"/>
      </xdr:nvSpPr>
      <xdr:spPr>
        <a:xfrm>
          <a:off x="8438661" y="1299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140435</xdr:rowOff>
    </xdr:from>
    <xdr:to>
      <xdr:col>46</xdr:col>
      <xdr:colOff>38100</xdr:colOff>
      <xdr:row>78</xdr:row>
      <xdr:rowOff>70585</xdr:rowOff>
    </xdr:to>
    <xdr:sp macro="" textlink="">
      <xdr:nvSpPr>
        <xdr:cNvPr id="431" name="楕円 430"/>
        <xdr:cNvSpPr/>
      </xdr:nvSpPr>
      <xdr:spPr>
        <a:xfrm>
          <a:off x="7842250" y="128594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61712</xdr:rowOff>
    </xdr:from>
    <xdr:ext cx="534377" cy="259045"/>
    <xdr:sp macro="" textlink="">
      <xdr:nvSpPr>
        <xdr:cNvPr id="432" name="テキスト ボックス 431"/>
        <xdr:cNvSpPr txBox="1"/>
      </xdr:nvSpPr>
      <xdr:spPr>
        <a:xfrm>
          <a:off x="7644911" y="1294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43495</xdr:rowOff>
    </xdr:from>
    <xdr:to>
      <xdr:col>41</xdr:col>
      <xdr:colOff>101600</xdr:colOff>
      <xdr:row>78</xdr:row>
      <xdr:rowOff>145095</xdr:rowOff>
    </xdr:to>
    <xdr:sp macro="" textlink="">
      <xdr:nvSpPr>
        <xdr:cNvPr id="433" name="楕円 432"/>
        <xdr:cNvSpPr/>
      </xdr:nvSpPr>
      <xdr:spPr>
        <a:xfrm>
          <a:off x="7029450" y="1292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136222</xdr:rowOff>
    </xdr:from>
    <xdr:ext cx="469744" cy="259045"/>
    <xdr:sp macro="" textlink="">
      <xdr:nvSpPr>
        <xdr:cNvPr id="434" name="テキスト ボックス 433"/>
        <xdr:cNvSpPr txBox="1"/>
      </xdr:nvSpPr>
      <xdr:spPr>
        <a:xfrm>
          <a:off x="6864428" y="1302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47121</xdr:rowOff>
    </xdr:from>
    <xdr:to>
      <xdr:col>36</xdr:col>
      <xdr:colOff>165100</xdr:colOff>
      <xdr:row>78</xdr:row>
      <xdr:rowOff>148721</xdr:rowOff>
    </xdr:to>
    <xdr:sp macro="" textlink="">
      <xdr:nvSpPr>
        <xdr:cNvPr id="435" name="楕円 434"/>
        <xdr:cNvSpPr/>
      </xdr:nvSpPr>
      <xdr:spPr>
        <a:xfrm>
          <a:off x="6235700" y="1293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139848</xdr:rowOff>
    </xdr:from>
    <xdr:ext cx="469744" cy="259045"/>
    <xdr:sp macro="" textlink="">
      <xdr:nvSpPr>
        <xdr:cNvPr id="436" name="テキスト ボックス 435"/>
        <xdr:cNvSpPr txBox="1"/>
      </xdr:nvSpPr>
      <xdr:spPr>
        <a:xfrm>
          <a:off x="6070678" y="1302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5956300" y="16541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5726564" y="16399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5956300" y="1625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548215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5956300" y="15970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548215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5956300" y="1568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548215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5956300" y="15398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541803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5956300" y="15113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5418031" y="14977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5956300" y="14839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5418031" y="14697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541803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9427845" y="14961197"/>
          <a:ext cx="1270" cy="1381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9480550" y="1634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9359900" y="163427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9480550" y="14742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9359900" y="149611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158569</xdr:rowOff>
    </xdr:from>
    <xdr:to>
      <xdr:col>55</xdr:col>
      <xdr:colOff>0</xdr:colOff>
      <xdr:row>98</xdr:row>
      <xdr:rowOff>9655</xdr:rowOff>
    </xdr:to>
    <xdr:cxnSp macro="">
      <xdr:nvCxnSpPr>
        <xdr:cNvPr id="469" name="直線コネクタ 468"/>
        <xdr:cNvCxnSpPr/>
      </xdr:nvCxnSpPr>
      <xdr:spPr>
        <a:xfrm flipV="1">
          <a:off x="8686800" y="16217719"/>
          <a:ext cx="742950" cy="2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xdr:cNvSpPr txBox="1"/>
      </xdr:nvSpPr>
      <xdr:spPr>
        <a:xfrm>
          <a:off x="9480550" y="15739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9398000" y="1588850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2663</xdr:rowOff>
    </xdr:from>
    <xdr:to>
      <xdr:col>50</xdr:col>
      <xdr:colOff>114300</xdr:colOff>
      <xdr:row>98</xdr:row>
      <xdr:rowOff>9655</xdr:rowOff>
    </xdr:to>
    <xdr:cxnSp macro="">
      <xdr:nvCxnSpPr>
        <xdr:cNvPr id="472" name="直線コネクタ 471"/>
        <xdr:cNvCxnSpPr/>
      </xdr:nvCxnSpPr>
      <xdr:spPr>
        <a:xfrm>
          <a:off x="7886700" y="16233263"/>
          <a:ext cx="800100" cy="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8636000" y="1587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xdr:cNvSpPr txBox="1"/>
      </xdr:nvSpPr>
      <xdr:spPr>
        <a:xfrm>
          <a:off x="8438661" y="1564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130680</xdr:rowOff>
    </xdr:from>
    <xdr:to>
      <xdr:col>45</xdr:col>
      <xdr:colOff>177800</xdr:colOff>
      <xdr:row>98</xdr:row>
      <xdr:rowOff>2663</xdr:rowOff>
    </xdr:to>
    <xdr:cxnSp macro="">
      <xdr:nvCxnSpPr>
        <xdr:cNvPr id="475" name="直線コネクタ 474"/>
        <xdr:cNvCxnSpPr/>
      </xdr:nvCxnSpPr>
      <xdr:spPr>
        <a:xfrm>
          <a:off x="7080250" y="16189830"/>
          <a:ext cx="80645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7842250" y="159227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xdr:cNvSpPr txBox="1"/>
      </xdr:nvSpPr>
      <xdr:spPr>
        <a:xfrm>
          <a:off x="7644911" y="1569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130680</xdr:rowOff>
    </xdr:from>
    <xdr:to>
      <xdr:col>41</xdr:col>
      <xdr:colOff>50800</xdr:colOff>
      <xdr:row>97</xdr:row>
      <xdr:rowOff>161607</xdr:rowOff>
    </xdr:to>
    <xdr:cxnSp macro="">
      <xdr:nvCxnSpPr>
        <xdr:cNvPr id="478" name="直線コネクタ 477"/>
        <xdr:cNvCxnSpPr/>
      </xdr:nvCxnSpPr>
      <xdr:spPr>
        <a:xfrm flipV="1">
          <a:off x="6286500" y="16189830"/>
          <a:ext cx="793750" cy="3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143145</xdr:rowOff>
    </xdr:from>
    <xdr:to>
      <xdr:col>41</xdr:col>
      <xdr:colOff>101600</xdr:colOff>
      <xdr:row>97</xdr:row>
      <xdr:rowOff>73295</xdr:rowOff>
    </xdr:to>
    <xdr:sp macro="" textlink="">
      <xdr:nvSpPr>
        <xdr:cNvPr id="479" name="フローチャート: 判断 478"/>
        <xdr:cNvSpPr/>
      </xdr:nvSpPr>
      <xdr:spPr>
        <a:xfrm>
          <a:off x="7029450" y="1603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89822</xdr:rowOff>
    </xdr:from>
    <xdr:ext cx="534377" cy="259045"/>
    <xdr:sp macro="" textlink="">
      <xdr:nvSpPr>
        <xdr:cNvPr id="480" name="テキスト ボックス 479"/>
        <xdr:cNvSpPr txBox="1"/>
      </xdr:nvSpPr>
      <xdr:spPr>
        <a:xfrm>
          <a:off x="6851161" y="1580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139573</xdr:rowOff>
    </xdr:from>
    <xdr:to>
      <xdr:col>36</xdr:col>
      <xdr:colOff>165100</xdr:colOff>
      <xdr:row>97</xdr:row>
      <xdr:rowOff>69723</xdr:rowOff>
    </xdr:to>
    <xdr:sp macro="" textlink="">
      <xdr:nvSpPr>
        <xdr:cNvPr id="481" name="フローチャート: 判断 480"/>
        <xdr:cNvSpPr/>
      </xdr:nvSpPr>
      <xdr:spPr>
        <a:xfrm>
          <a:off x="6235700" y="1602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86250</xdr:rowOff>
    </xdr:from>
    <xdr:ext cx="534377" cy="259045"/>
    <xdr:sp macro="" textlink="">
      <xdr:nvSpPr>
        <xdr:cNvPr id="482" name="テキスト ボックス 481"/>
        <xdr:cNvSpPr txBox="1"/>
      </xdr:nvSpPr>
      <xdr:spPr>
        <a:xfrm>
          <a:off x="6038361" y="1580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107769</xdr:rowOff>
    </xdr:from>
    <xdr:to>
      <xdr:col>55</xdr:col>
      <xdr:colOff>50800</xdr:colOff>
      <xdr:row>98</xdr:row>
      <xdr:rowOff>37919</xdr:rowOff>
    </xdr:to>
    <xdr:sp macro="" textlink="">
      <xdr:nvSpPr>
        <xdr:cNvPr id="488" name="楕円 487"/>
        <xdr:cNvSpPr/>
      </xdr:nvSpPr>
      <xdr:spPr>
        <a:xfrm>
          <a:off x="9398000" y="1616691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22696</xdr:rowOff>
    </xdr:from>
    <xdr:ext cx="534377" cy="259045"/>
    <xdr:sp macro="" textlink="">
      <xdr:nvSpPr>
        <xdr:cNvPr id="489" name="土木費該当値テキスト"/>
        <xdr:cNvSpPr txBox="1"/>
      </xdr:nvSpPr>
      <xdr:spPr>
        <a:xfrm>
          <a:off x="9480550" y="160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130305</xdr:rowOff>
    </xdr:from>
    <xdr:to>
      <xdr:col>50</xdr:col>
      <xdr:colOff>165100</xdr:colOff>
      <xdr:row>98</xdr:row>
      <xdr:rowOff>60455</xdr:rowOff>
    </xdr:to>
    <xdr:sp macro="" textlink="">
      <xdr:nvSpPr>
        <xdr:cNvPr id="490" name="楕円 489"/>
        <xdr:cNvSpPr/>
      </xdr:nvSpPr>
      <xdr:spPr>
        <a:xfrm>
          <a:off x="8636000" y="1618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51582</xdr:rowOff>
    </xdr:from>
    <xdr:ext cx="534377" cy="259045"/>
    <xdr:sp macro="" textlink="">
      <xdr:nvSpPr>
        <xdr:cNvPr id="491" name="テキスト ボックス 490"/>
        <xdr:cNvSpPr txBox="1"/>
      </xdr:nvSpPr>
      <xdr:spPr>
        <a:xfrm>
          <a:off x="8438661" y="1628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123313</xdr:rowOff>
    </xdr:from>
    <xdr:to>
      <xdr:col>46</xdr:col>
      <xdr:colOff>38100</xdr:colOff>
      <xdr:row>98</xdr:row>
      <xdr:rowOff>53463</xdr:rowOff>
    </xdr:to>
    <xdr:sp macro="" textlink="">
      <xdr:nvSpPr>
        <xdr:cNvPr id="492" name="楕円 491"/>
        <xdr:cNvSpPr/>
      </xdr:nvSpPr>
      <xdr:spPr>
        <a:xfrm>
          <a:off x="7842250" y="161824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44590</xdr:rowOff>
    </xdr:from>
    <xdr:ext cx="534377" cy="259045"/>
    <xdr:sp macro="" textlink="">
      <xdr:nvSpPr>
        <xdr:cNvPr id="493" name="テキスト ボックス 492"/>
        <xdr:cNvSpPr txBox="1"/>
      </xdr:nvSpPr>
      <xdr:spPr>
        <a:xfrm>
          <a:off x="7644911" y="1627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79880</xdr:rowOff>
    </xdr:from>
    <xdr:to>
      <xdr:col>41</xdr:col>
      <xdr:colOff>101600</xdr:colOff>
      <xdr:row>98</xdr:row>
      <xdr:rowOff>10030</xdr:rowOff>
    </xdr:to>
    <xdr:sp macro="" textlink="">
      <xdr:nvSpPr>
        <xdr:cNvPr id="494" name="楕円 493"/>
        <xdr:cNvSpPr/>
      </xdr:nvSpPr>
      <xdr:spPr>
        <a:xfrm>
          <a:off x="7029450" y="161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1157</xdr:rowOff>
    </xdr:from>
    <xdr:ext cx="534377" cy="259045"/>
    <xdr:sp macro="" textlink="">
      <xdr:nvSpPr>
        <xdr:cNvPr id="495" name="テキスト ボックス 494"/>
        <xdr:cNvSpPr txBox="1"/>
      </xdr:nvSpPr>
      <xdr:spPr>
        <a:xfrm>
          <a:off x="6851161" y="1623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110807</xdr:rowOff>
    </xdr:from>
    <xdr:to>
      <xdr:col>36</xdr:col>
      <xdr:colOff>165100</xdr:colOff>
      <xdr:row>98</xdr:row>
      <xdr:rowOff>40957</xdr:rowOff>
    </xdr:to>
    <xdr:sp macro="" textlink="">
      <xdr:nvSpPr>
        <xdr:cNvPr id="496" name="楕円 495"/>
        <xdr:cNvSpPr/>
      </xdr:nvSpPr>
      <xdr:spPr>
        <a:xfrm>
          <a:off x="6235700" y="1616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32084</xdr:rowOff>
    </xdr:from>
    <xdr:ext cx="534377" cy="259045"/>
    <xdr:sp macro="" textlink="">
      <xdr:nvSpPr>
        <xdr:cNvPr id="497" name="テキスト ボックス 496"/>
        <xdr:cNvSpPr txBox="1"/>
      </xdr:nvSpPr>
      <xdr:spPr>
        <a:xfrm>
          <a:off x="6038361" y="1626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1207750" y="648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097801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1207750" y="6121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0733601" y="598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1207750" y="5759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0733601" y="5617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1207750" y="5391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07336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1207750" y="5022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0733601" y="4886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06694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4698345" y="5157298"/>
          <a:ext cx="1269" cy="1138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4744700" y="630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4611350" y="62962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4744700" y="494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4611350" y="51572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168408</xdr:rowOff>
    </xdr:from>
    <xdr:to>
      <xdr:col>85</xdr:col>
      <xdr:colOff>127000</xdr:colOff>
      <xdr:row>36</xdr:row>
      <xdr:rowOff>56794</xdr:rowOff>
    </xdr:to>
    <xdr:cxnSp macro="">
      <xdr:nvCxnSpPr>
        <xdr:cNvPr id="526" name="直線コネクタ 525"/>
        <xdr:cNvCxnSpPr/>
      </xdr:nvCxnSpPr>
      <xdr:spPr>
        <a:xfrm>
          <a:off x="13938250" y="5946908"/>
          <a:ext cx="762000" cy="5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xdr:cNvSpPr txBox="1"/>
      </xdr:nvSpPr>
      <xdr:spPr>
        <a:xfrm>
          <a:off x="14744700" y="5947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4649450" y="59624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106058</xdr:rowOff>
    </xdr:from>
    <xdr:to>
      <xdr:col>81</xdr:col>
      <xdr:colOff>50800</xdr:colOff>
      <xdr:row>35</xdr:row>
      <xdr:rowOff>168408</xdr:rowOff>
    </xdr:to>
    <xdr:cxnSp macro="">
      <xdr:nvCxnSpPr>
        <xdr:cNvPr id="529" name="直線コネクタ 528"/>
        <xdr:cNvCxnSpPr/>
      </xdr:nvCxnSpPr>
      <xdr:spPr>
        <a:xfrm>
          <a:off x="13144500" y="5890908"/>
          <a:ext cx="793750" cy="5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3887450" y="59518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xdr:cNvSpPr txBox="1"/>
      </xdr:nvSpPr>
      <xdr:spPr>
        <a:xfrm>
          <a:off x="13709161" y="603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106058</xdr:rowOff>
    </xdr:from>
    <xdr:to>
      <xdr:col>76</xdr:col>
      <xdr:colOff>114300</xdr:colOff>
      <xdr:row>37</xdr:row>
      <xdr:rowOff>1854</xdr:rowOff>
    </xdr:to>
    <xdr:cxnSp macro="">
      <xdr:nvCxnSpPr>
        <xdr:cNvPr id="532" name="直線コネクタ 531"/>
        <xdr:cNvCxnSpPr/>
      </xdr:nvCxnSpPr>
      <xdr:spPr>
        <a:xfrm flipV="1">
          <a:off x="12344400" y="5890908"/>
          <a:ext cx="800100" cy="22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3093700" y="59415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xdr:cNvSpPr txBox="1"/>
      </xdr:nvSpPr>
      <xdr:spPr>
        <a:xfrm>
          <a:off x="12896361" y="602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1854</xdr:rowOff>
    </xdr:from>
    <xdr:to>
      <xdr:col>71</xdr:col>
      <xdr:colOff>177800</xdr:colOff>
      <xdr:row>37</xdr:row>
      <xdr:rowOff>46660</xdr:rowOff>
    </xdr:to>
    <xdr:cxnSp macro="">
      <xdr:nvCxnSpPr>
        <xdr:cNvPr id="535" name="直線コネクタ 534"/>
        <xdr:cNvCxnSpPr/>
      </xdr:nvCxnSpPr>
      <xdr:spPr>
        <a:xfrm flipV="1">
          <a:off x="11537950" y="6116904"/>
          <a:ext cx="80645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140030</xdr:rowOff>
    </xdr:from>
    <xdr:to>
      <xdr:col>72</xdr:col>
      <xdr:colOff>38100</xdr:colOff>
      <xdr:row>37</xdr:row>
      <xdr:rowOff>70180</xdr:rowOff>
    </xdr:to>
    <xdr:sp macro="" textlink="">
      <xdr:nvSpPr>
        <xdr:cNvPr id="536" name="フローチャート: 判断 535"/>
        <xdr:cNvSpPr/>
      </xdr:nvSpPr>
      <xdr:spPr>
        <a:xfrm>
          <a:off x="12299950" y="60899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61307</xdr:rowOff>
    </xdr:from>
    <xdr:ext cx="534377" cy="259045"/>
    <xdr:sp macro="" textlink="">
      <xdr:nvSpPr>
        <xdr:cNvPr id="537" name="テキスト ボックス 536"/>
        <xdr:cNvSpPr txBox="1"/>
      </xdr:nvSpPr>
      <xdr:spPr>
        <a:xfrm>
          <a:off x="12102611" y="61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145821</xdr:rowOff>
    </xdr:from>
    <xdr:to>
      <xdr:col>67</xdr:col>
      <xdr:colOff>101600</xdr:colOff>
      <xdr:row>37</xdr:row>
      <xdr:rowOff>75971</xdr:rowOff>
    </xdr:to>
    <xdr:sp macro="" textlink="">
      <xdr:nvSpPr>
        <xdr:cNvPr id="538" name="フローチャート: 判断 537"/>
        <xdr:cNvSpPr/>
      </xdr:nvSpPr>
      <xdr:spPr>
        <a:xfrm>
          <a:off x="11487150" y="60957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92498</xdr:rowOff>
    </xdr:from>
    <xdr:ext cx="534377" cy="259045"/>
    <xdr:sp macro="" textlink="">
      <xdr:nvSpPr>
        <xdr:cNvPr id="539" name="テキスト ボックス 538"/>
        <xdr:cNvSpPr txBox="1"/>
      </xdr:nvSpPr>
      <xdr:spPr>
        <a:xfrm>
          <a:off x="11308861" y="587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5994</xdr:rowOff>
    </xdr:from>
    <xdr:to>
      <xdr:col>85</xdr:col>
      <xdr:colOff>177800</xdr:colOff>
      <xdr:row>36</xdr:row>
      <xdr:rowOff>107594</xdr:rowOff>
    </xdr:to>
    <xdr:sp macro="" textlink="">
      <xdr:nvSpPr>
        <xdr:cNvPr id="545" name="楕円 544"/>
        <xdr:cNvSpPr/>
      </xdr:nvSpPr>
      <xdr:spPr>
        <a:xfrm>
          <a:off x="14649450" y="595594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28871</xdr:rowOff>
    </xdr:from>
    <xdr:ext cx="534377" cy="259045"/>
    <xdr:sp macro="" textlink="">
      <xdr:nvSpPr>
        <xdr:cNvPr id="546" name="消防費該当値テキスト"/>
        <xdr:cNvSpPr txBox="1"/>
      </xdr:nvSpPr>
      <xdr:spPr>
        <a:xfrm>
          <a:off x="14744700" y="581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117608</xdr:rowOff>
    </xdr:from>
    <xdr:to>
      <xdr:col>81</xdr:col>
      <xdr:colOff>101600</xdr:colOff>
      <xdr:row>36</xdr:row>
      <xdr:rowOff>47758</xdr:rowOff>
    </xdr:to>
    <xdr:sp macro="" textlink="">
      <xdr:nvSpPr>
        <xdr:cNvPr id="547" name="楕円 546"/>
        <xdr:cNvSpPr/>
      </xdr:nvSpPr>
      <xdr:spPr>
        <a:xfrm>
          <a:off x="13887450" y="59024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64285</xdr:rowOff>
    </xdr:from>
    <xdr:ext cx="534377" cy="259045"/>
    <xdr:sp macro="" textlink="">
      <xdr:nvSpPr>
        <xdr:cNvPr id="548" name="テキスト ボックス 547"/>
        <xdr:cNvSpPr txBox="1"/>
      </xdr:nvSpPr>
      <xdr:spPr>
        <a:xfrm>
          <a:off x="13709161" y="568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55258</xdr:rowOff>
    </xdr:from>
    <xdr:to>
      <xdr:col>76</xdr:col>
      <xdr:colOff>165100</xdr:colOff>
      <xdr:row>35</xdr:row>
      <xdr:rowOff>156858</xdr:rowOff>
    </xdr:to>
    <xdr:sp macro="" textlink="">
      <xdr:nvSpPr>
        <xdr:cNvPr id="549" name="楕円 548"/>
        <xdr:cNvSpPr/>
      </xdr:nvSpPr>
      <xdr:spPr>
        <a:xfrm>
          <a:off x="13093700" y="584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1935</xdr:rowOff>
    </xdr:from>
    <xdr:ext cx="534377" cy="259045"/>
    <xdr:sp macro="" textlink="">
      <xdr:nvSpPr>
        <xdr:cNvPr id="550" name="テキスト ボックス 549"/>
        <xdr:cNvSpPr txBox="1"/>
      </xdr:nvSpPr>
      <xdr:spPr>
        <a:xfrm>
          <a:off x="12896361" y="562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122504</xdr:rowOff>
    </xdr:from>
    <xdr:to>
      <xdr:col>72</xdr:col>
      <xdr:colOff>38100</xdr:colOff>
      <xdr:row>37</xdr:row>
      <xdr:rowOff>52654</xdr:rowOff>
    </xdr:to>
    <xdr:sp macro="" textlink="">
      <xdr:nvSpPr>
        <xdr:cNvPr id="551" name="楕円 550"/>
        <xdr:cNvSpPr/>
      </xdr:nvSpPr>
      <xdr:spPr>
        <a:xfrm>
          <a:off x="12299950" y="607245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69181</xdr:rowOff>
    </xdr:from>
    <xdr:ext cx="534377" cy="259045"/>
    <xdr:sp macro="" textlink="">
      <xdr:nvSpPr>
        <xdr:cNvPr id="552" name="テキスト ボックス 551"/>
        <xdr:cNvSpPr txBox="1"/>
      </xdr:nvSpPr>
      <xdr:spPr>
        <a:xfrm>
          <a:off x="12102611" y="585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167310</xdr:rowOff>
    </xdr:from>
    <xdr:to>
      <xdr:col>67</xdr:col>
      <xdr:colOff>101600</xdr:colOff>
      <xdr:row>37</xdr:row>
      <xdr:rowOff>97460</xdr:rowOff>
    </xdr:to>
    <xdr:sp macro="" textlink="">
      <xdr:nvSpPr>
        <xdr:cNvPr id="553" name="楕円 552"/>
        <xdr:cNvSpPr/>
      </xdr:nvSpPr>
      <xdr:spPr>
        <a:xfrm>
          <a:off x="11487150" y="61172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88587</xdr:rowOff>
    </xdr:from>
    <xdr:ext cx="534377" cy="259045"/>
    <xdr:sp macro="" textlink="">
      <xdr:nvSpPr>
        <xdr:cNvPr id="554" name="テキスト ボックス 553"/>
        <xdr:cNvSpPr txBox="1"/>
      </xdr:nvSpPr>
      <xdr:spPr>
        <a:xfrm>
          <a:off x="11308861" y="620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0978014" y="10024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1207750" y="9791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0733601" y="9655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1207750" y="9423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0733601" y="928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1207750" y="9061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0733601" y="8919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1207750" y="8693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0669481" y="855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1207750" y="8324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0669481" y="818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06694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4698345" y="8323745"/>
          <a:ext cx="1269" cy="1495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4744700" y="982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4611350" y="98195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4744700" y="810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4611350" y="83237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42176</xdr:rowOff>
    </xdr:from>
    <xdr:to>
      <xdr:col>85</xdr:col>
      <xdr:colOff>127000</xdr:colOff>
      <xdr:row>57</xdr:row>
      <xdr:rowOff>156705</xdr:rowOff>
    </xdr:to>
    <xdr:cxnSp macro="">
      <xdr:nvCxnSpPr>
        <xdr:cNvPr id="584" name="直線コネクタ 583"/>
        <xdr:cNvCxnSpPr/>
      </xdr:nvCxnSpPr>
      <xdr:spPr>
        <a:xfrm flipV="1">
          <a:off x="13938250" y="9459226"/>
          <a:ext cx="762000" cy="11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xdr:cNvSpPr txBox="1"/>
      </xdr:nvSpPr>
      <xdr:spPr>
        <a:xfrm>
          <a:off x="14744700" y="9182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4649450" y="932468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90830</xdr:rowOff>
    </xdr:from>
    <xdr:to>
      <xdr:col>81</xdr:col>
      <xdr:colOff>50800</xdr:colOff>
      <xdr:row>57</xdr:row>
      <xdr:rowOff>156705</xdr:rowOff>
    </xdr:to>
    <xdr:cxnSp macro="">
      <xdr:nvCxnSpPr>
        <xdr:cNvPr id="587" name="直線コネクタ 586"/>
        <xdr:cNvCxnSpPr/>
      </xdr:nvCxnSpPr>
      <xdr:spPr>
        <a:xfrm>
          <a:off x="13144500" y="9342780"/>
          <a:ext cx="793750" cy="2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3887450" y="930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xdr:cNvSpPr txBox="1"/>
      </xdr:nvSpPr>
      <xdr:spPr>
        <a:xfrm>
          <a:off x="13709161" y="908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46012</xdr:rowOff>
    </xdr:from>
    <xdr:to>
      <xdr:col>76</xdr:col>
      <xdr:colOff>114300</xdr:colOff>
      <xdr:row>56</xdr:row>
      <xdr:rowOff>90830</xdr:rowOff>
    </xdr:to>
    <xdr:cxnSp macro="">
      <xdr:nvCxnSpPr>
        <xdr:cNvPr id="590" name="直線コネクタ 589"/>
        <xdr:cNvCxnSpPr/>
      </xdr:nvCxnSpPr>
      <xdr:spPr>
        <a:xfrm>
          <a:off x="12344400" y="9297962"/>
          <a:ext cx="800100" cy="4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xdr:cNvSpPr/>
      </xdr:nvSpPr>
      <xdr:spPr>
        <a:xfrm>
          <a:off x="13093700" y="92479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xdr:cNvSpPr txBox="1"/>
      </xdr:nvSpPr>
      <xdr:spPr>
        <a:xfrm>
          <a:off x="12896361" y="902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46012</xdr:rowOff>
    </xdr:from>
    <xdr:to>
      <xdr:col>71</xdr:col>
      <xdr:colOff>177800</xdr:colOff>
      <xdr:row>56</xdr:row>
      <xdr:rowOff>97003</xdr:rowOff>
    </xdr:to>
    <xdr:cxnSp macro="">
      <xdr:nvCxnSpPr>
        <xdr:cNvPr id="593" name="直線コネクタ 592"/>
        <xdr:cNvCxnSpPr/>
      </xdr:nvCxnSpPr>
      <xdr:spPr>
        <a:xfrm flipV="1">
          <a:off x="11537950" y="9297962"/>
          <a:ext cx="806450" cy="5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38329</xdr:rowOff>
    </xdr:from>
    <xdr:to>
      <xdr:col>72</xdr:col>
      <xdr:colOff>38100</xdr:colOff>
      <xdr:row>57</xdr:row>
      <xdr:rowOff>139929</xdr:rowOff>
    </xdr:to>
    <xdr:sp macro="" textlink="">
      <xdr:nvSpPr>
        <xdr:cNvPr id="594" name="フローチャート: 判断 593"/>
        <xdr:cNvSpPr/>
      </xdr:nvSpPr>
      <xdr:spPr>
        <a:xfrm>
          <a:off x="12299950" y="945537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131056</xdr:rowOff>
    </xdr:from>
    <xdr:ext cx="534377" cy="259045"/>
    <xdr:sp macro="" textlink="">
      <xdr:nvSpPr>
        <xdr:cNvPr id="595" name="テキスト ボックス 594"/>
        <xdr:cNvSpPr txBox="1"/>
      </xdr:nvSpPr>
      <xdr:spPr>
        <a:xfrm>
          <a:off x="12102611" y="954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62585</xdr:rowOff>
    </xdr:from>
    <xdr:to>
      <xdr:col>67</xdr:col>
      <xdr:colOff>101600</xdr:colOff>
      <xdr:row>57</xdr:row>
      <xdr:rowOff>164185</xdr:rowOff>
    </xdr:to>
    <xdr:sp macro="" textlink="">
      <xdr:nvSpPr>
        <xdr:cNvPr id="596" name="フローチャート: 判断 595"/>
        <xdr:cNvSpPr/>
      </xdr:nvSpPr>
      <xdr:spPr>
        <a:xfrm>
          <a:off x="11487150" y="947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155312</xdr:rowOff>
    </xdr:from>
    <xdr:ext cx="534377" cy="259045"/>
    <xdr:sp macro="" textlink="">
      <xdr:nvSpPr>
        <xdr:cNvPr id="597" name="テキスト ボックス 596"/>
        <xdr:cNvSpPr txBox="1"/>
      </xdr:nvSpPr>
      <xdr:spPr>
        <a:xfrm>
          <a:off x="11308861" y="957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162826</xdr:rowOff>
    </xdr:from>
    <xdr:to>
      <xdr:col>85</xdr:col>
      <xdr:colOff>177800</xdr:colOff>
      <xdr:row>57</xdr:row>
      <xdr:rowOff>92976</xdr:rowOff>
    </xdr:to>
    <xdr:sp macro="" textlink="">
      <xdr:nvSpPr>
        <xdr:cNvPr id="603" name="楕円 602"/>
        <xdr:cNvSpPr/>
      </xdr:nvSpPr>
      <xdr:spPr>
        <a:xfrm>
          <a:off x="14649450" y="941477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141253</xdr:rowOff>
    </xdr:from>
    <xdr:ext cx="534377" cy="259045"/>
    <xdr:sp macro="" textlink="">
      <xdr:nvSpPr>
        <xdr:cNvPr id="604" name="教育費該当値テキスト"/>
        <xdr:cNvSpPr txBox="1"/>
      </xdr:nvSpPr>
      <xdr:spPr>
        <a:xfrm>
          <a:off x="14744700" y="939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105905</xdr:rowOff>
    </xdr:from>
    <xdr:to>
      <xdr:col>81</xdr:col>
      <xdr:colOff>101600</xdr:colOff>
      <xdr:row>58</xdr:row>
      <xdr:rowOff>36055</xdr:rowOff>
    </xdr:to>
    <xdr:sp macro="" textlink="">
      <xdr:nvSpPr>
        <xdr:cNvPr id="605" name="楕円 604"/>
        <xdr:cNvSpPr/>
      </xdr:nvSpPr>
      <xdr:spPr>
        <a:xfrm>
          <a:off x="13887450" y="95229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27182</xdr:rowOff>
    </xdr:from>
    <xdr:ext cx="534377" cy="259045"/>
    <xdr:sp macro="" textlink="">
      <xdr:nvSpPr>
        <xdr:cNvPr id="606" name="テキスト ボックス 605"/>
        <xdr:cNvSpPr txBox="1"/>
      </xdr:nvSpPr>
      <xdr:spPr>
        <a:xfrm>
          <a:off x="13709161" y="960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40030</xdr:rowOff>
    </xdr:from>
    <xdr:to>
      <xdr:col>76</xdr:col>
      <xdr:colOff>165100</xdr:colOff>
      <xdr:row>56</xdr:row>
      <xdr:rowOff>141630</xdr:rowOff>
    </xdr:to>
    <xdr:sp macro="" textlink="">
      <xdr:nvSpPr>
        <xdr:cNvPr id="607" name="楕円 606"/>
        <xdr:cNvSpPr/>
      </xdr:nvSpPr>
      <xdr:spPr>
        <a:xfrm>
          <a:off x="13093700" y="929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132757</xdr:rowOff>
    </xdr:from>
    <xdr:ext cx="534377" cy="259045"/>
    <xdr:sp macro="" textlink="">
      <xdr:nvSpPr>
        <xdr:cNvPr id="608" name="テキスト ボックス 607"/>
        <xdr:cNvSpPr txBox="1"/>
      </xdr:nvSpPr>
      <xdr:spPr>
        <a:xfrm>
          <a:off x="12896361" y="938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166662</xdr:rowOff>
    </xdr:from>
    <xdr:to>
      <xdr:col>72</xdr:col>
      <xdr:colOff>38100</xdr:colOff>
      <xdr:row>56</xdr:row>
      <xdr:rowOff>96812</xdr:rowOff>
    </xdr:to>
    <xdr:sp macro="" textlink="">
      <xdr:nvSpPr>
        <xdr:cNvPr id="609" name="楕円 608"/>
        <xdr:cNvSpPr/>
      </xdr:nvSpPr>
      <xdr:spPr>
        <a:xfrm>
          <a:off x="12299950" y="925351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113339</xdr:rowOff>
    </xdr:from>
    <xdr:ext cx="534377" cy="259045"/>
    <xdr:sp macro="" textlink="">
      <xdr:nvSpPr>
        <xdr:cNvPr id="610" name="テキスト ボックス 609"/>
        <xdr:cNvSpPr txBox="1"/>
      </xdr:nvSpPr>
      <xdr:spPr>
        <a:xfrm>
          <a:off x="12102611" y="90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46203</xdr:rowOff>
    </xdr:from>
    <xdr:to>
      <xdr:col>67</xdr:col>
      <xdr:colOff>101600</xdr:colOff>
      <xdr:row>56</xdr:row>
      <xdr:rowOff>147803</xdr:rowOff>
    </xdr:to>
    <xdr:sp macro="" textlink="">
      <xdr:nvSpPr>
        <xdr:cNvPr id="611" name="楕円 610"/>
        <xdr:cNvSpPr/>
      </xdr:nvSpPr>
      <xdr:spPr>
        <a:xfrm>
          <a:off x="11487150" y="929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164330</xdr:rowOff>
    </xdr:from>
    <xdr:ext cx="534377" cy="259045"/>
    <xdr:sp macro="" textlink="">
      <xdr:nvSpPr>
        <xdr:cNvPr id="612" name="テキスト ボックス 611"/>
        <xdr:cNvSpPr txBox="1"/>
      </xdr:nvSpPr>
      <xdr:spPr>
        <a:xfrm>
          <a:off x="11308861" y="908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1207750" y="131481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0978014" y="1301225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1207750" y="128342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0733601" y="12698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1207750" y="125203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0733601" y="12384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1207750" y="122065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0733601" y="120642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1207750" y="11892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0733601" y="11750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1207750" y="115724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0669481" y="11436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06694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4698345" y="11758324"/>
          <a:ext cx="1269" cy="138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4744700" y="131519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4611350" y="131481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4744700" y="1154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4611350" y="117583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147456</xdr:rowOff>
    </xdr:from>
    <xdr:to>
      <xdr:col>85</xdr:col>
      <xdr:colOff>127000</xdr:colOff>
      <xdr:row>77</xdr:row>
      <xdr:rowOff>108365</xdr:rowOff>
    </xdr:to>
    <xdr:cxnSp macro="">
      <xdr:nvCxnSpPr>
        <xdr:cNvPr id="643" name="直線コネクタ 642"/>
        <xdr:cNvCxnSpPr/>
      </xdr:nvCxnSpPr>
      <xdr:spPr>
        <a:xfrm>
          <a:off x="13938250" y="12701406"/>
          <a:ext cx="762000" cy="12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macro="" textlink="">
      <xdr:nvSpPr>
        <xdr:cNvPr id="644" name="災害復旧費平均値テキスト"/>
        <xdr:cNvSpPr txBox="1"/>
      </xdr:nvSpPr>
      <xdr:spPr>
        <a:xfrm>
          <a:off x="14744700" y="1293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4649450" y="129592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147456</xdr:rowOff>
    </xdr:from>
    <xdr:to>
      <xdr:col>81</xdr:col>
      <xdr:colOff>50800</xdr:colOff>
      <xdr:row>77</xdr:row>
      <xdr:rowOff>133152</xdr:rowOff>
    </xdr:to>
    <xdr:cxnSp macro="">
      <xdr:nvCxnSpPr>
        <xdr:cNvPr id="646" name="直線コネクタ 645"/>
        <xdr:cNvCxnSpPr/>
      </xdr:nvCxnSpPr>
      <xdr:spPr>
        <a:xfrm flipV="1">
          <a:off x="13144500" y="12701406"/>
          <a:ext cx="793750" cy="15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3887450" y="1293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8" name="テキスト ボックス 647"/>
        <xdr:cNvSpPr txBox="1"/>
      </xdr:nvSpPr>
      <xdr:spPr>
        <a:xfrm>
          <a:off x="13709161" y="1303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133152</xdr:rowOff>
    </xdr:from>
    <xdr:to>
      <xdr:col>76</xdr:col>
      <xdr:colOff>114300</xdr:colOff>
      <xdr:row>78</xdr:row>
      <xdr:rowOff>90339</xdr:rowOff>
    </xdr:to>
    <xdr:cxnSp macro="">
      <xdr:nvCxnSpPr>
        <xdr:cNvPr id="649" name="直線コネクタ 648"/>
        <xdr:cNvCxnSpPr/>
      </xdr:nvCxnSpPr>
      <xdr:spPr>
        <a:xfrm flipV="1">
          <a:off x="12344400" y="12852202"/>
          <a:ext cx="800100" cy="12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xdr:cNvSpPr/>
      </xdr:nvSpPr>
      <xdr:spPr>
        <a:xfrm>
          <a:off x="13093700" y="129532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161870</xdr:rowOff>
    </xdr:from>
    <xdr:ext cx="469744" cy="259045"/>
    <xdr:sp macro="" textlink="">
      <xdr:nvSpPr>
        <xdr:cNvPr id="651" name="テキスト ボックス 650"/>
        <xdr:cNvSpPr txBox="1"/>
      </xdr:nvSpPr>
      <xdr:spPr>
        <a:xfrm>
          <a:off x="12928678" y="1304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90339</xdr:rowOff>
    </xdr:from>
    <xdr:to>
      <xdr:col>71</xdr:col>
      <xdr:colOff>177800</xdr:colOff>
      <xdr:row>78</xdr:row>
      <xdr:rowOff>168618</xdr:rowOff>
    </xdr:to>
    <xdr:cxnSp macro="">
      <xdr:nvCxnSpPr>
        <xdr:cNvPr id="652" name="直線コネクタ 651"/>
        <xdr:cNvCxnSpPr/>
      </xdr:nvCxnSpPr>
      <xdr:spPr>
        <a:xfrm flipV="1">
          <a:off x="11537950" y="12974489"/>
          <a:ext cx="806450" cy="7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92835</xdr:rowOff>
    </xdr:from>
    <xdr:to>
      <xdr:col>72</xdr:col>
      <xdr:colOff>38100</xdr:colOff>
      <xdr:row>79</xdr:row>
      <xdr:rowOff>22985</xdr:rowOff>
    </xdr:to>
    <xdr:sp macro="" textlink="">
      <xdr:nvSpPr>
        <xdr:cNvPr id="653" name="フローチャート: 判断 652"/>
        <xdr:cNvSpPr/>
      </xdr:nvSpPr>
      <xdr:spPr>
        <a:xfrm>
          <a:off x="12299950" y="129769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14112</xdr:rowOff>
    </xdr:from>
    <xdr:ext cx="469744" cy="259045"/>
    <xdr:sp macro="" textlink="">
      <xdr:nvSpPr>
        <xdr:cNvPr id="654" name="テキスト ボックス 653"/>
        <xdr:cNvSpPr txBox="1"/>
      </xdr:nvSpPr>
      <xdr:spPr>
        <a:xfrm>
          <a:off x="12134928" y="1306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123386</xdr:rowOff>
    </xdr:from>
    <xdr:to>
      <xdr:col>67</xdr:col>
      <xdr:colOff>101600</xdr:colOff>
      <xdr:row>79</xdr:row>
      <xdr:rowOff>53536</xdr:rowOff>
    </xdr:to>
    <xdr:sp macro="" textlink="">
      <xdr:nvSpPr>
        <xdr:cNvPr id="655" name="フローチャート: 判断 654"/>
        <xdr:cNvSpPr/>
      </xdr:nvSpPr>
      <xdr:spPr>
        <a:xfrm>
          <a:off x="11487150" y="130075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44663</xdr:rowOff>
    </xdr:from>
    <xdr:ext cx="469744" cy="259045"/>
    <xdr:sp macro="" textlink="">
      <xdr:nvSpPr>
        <xdr:cNvPr id="656" name="テキスト ボックス 655"/>
        <xdr:cNvSpPr txBox="1"/>
      </xdr:nvSpPr>
      <xdr:spPr>
        <a:xfrm>
          <a:off x="11322128" y="1309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57565</xdr:rowOff>
    </xdr:from>
    <xdr:to>
      <xdr:col>85</xdr:col>
      <xdr:colOff>177800</xdr:colOff>
      <xdr:row>77</xdr:row>
      <xdr:rowOff>159165</xdr:rowOff>
    </xdr:to>
    <xdr:sp macro="" textlink="">
      <xdr:nvSpPr>
        <xdr:cNvPr id="662" name="楕円 661"/>
        <xdr:cNvSpPr/>
      </xdr:nvSpPr>
      <xdr:spPr>
        <a:xfrm>
          <a:off x="14649450" y="1277661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80442</xdr:rowOff>
    </xdr:from>
    <xdr:ext cx="534377" cy="259045"/>
    <xdr:sp macro="" textlink="">
      <xdr:nvSpPr>
        <xdr:cNvPr id="663" name="災害復旧費該当値テキスト"/>
        <xdr:cNvSpPr txBox="1"/>
      </xdr:nvSpPr>
      <xdr:spPr>
        <a:xfrm>
          <a:off x="14744700" y="1263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96656</xdr:rowOff>
    </xdr:from>
    <xdr:to>
      <xdr:col>81</xdr:col>
      <xdr:colOff>101600</xdr:colOff>
      <xdr:row>77</xdr:row>
      <xdr:rowOff>26806</xdr:rowOff>
    </xdr:to>
    <xdr:sp macro="" textlink="">
      <xdr:nvSpPr>
        <xdr:cNvPr id="664" name="楕円 663"/>
        <xdr:cNvSpPr/>
      </xdr:nvSpPr>
      <xdr:spPr>
        <a:xfrm>
          <a:off x="13887450" y="126506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43333</xdr:rowOff>
    </xdr:from>
    <xdr:ext cx="534377" cy="259045"/>
    <xdr:sp macro="" textlink="">
      <xdr:nvSpPr>
        <xdr:cNvPr id="665" name="テキスト ボックス 664"/>
        <xdr:cNvSpPr txBox="1"/>
      </xdr:nvSpPr>
      <xdr:spPr>
        <a:xfrm>
          <a:off x="13709161" y="124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82352</xdr:rowOff>
    </xdr:from>
    <xdr:to>
      <xdr:col>76</xdr:col>
      <xdr:colOff>165100</xdr:colOff>
      <xdr:row>78</xdr:row>
      <xdr:rowOff>12502</xdr:rowOff>
    </xdr:to>
    <xdr:sp macro="" textlink="">
      <xdr:nvSpPr>
        <xdr:cNvPr id="666" name="楕円 665"/>
        <xdr:cNvSpPr/>
      </xdr:nvSpPr>
      <xdr:spPr>
        <a:xfrm>
          <a:off x="13093700" y="128014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29029</xdr:rowOff>
    </xdr:from>
    <xdr:ext cx="534377" cy="259045"/>
    <xdr:sp macro="" textlink="">
      <xdr:nvSpPr>
        <xdr:cNvPr id="667" name="テキスト ボックス 666"/>
        <xdr:cNvSpPr txBox="1"/>
      </xdr:nvSpPr>
      <xdr:spPr>
        <a:xfrm>
          <a:off x="12896361" y="1258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39539</xdr:rowOff>
    </xdr:from>
    <xdr:to>
      <xdr:col>72</xdr:col>
      <xdr:colOff>38100</xdr:colOff>
      <xdr:row>78</xdr:row>
      <xdr:rowOff>141139</xdr:rowOff>
    </xdr:to>
    <xdr:sp macro="" textlink="">
      <xdr:nvSpPr>
        <xdr:cNvPr id="668" name="楕円 667"/>
        <xdr:cNvSpPr/>
      </xdr:nvSpPr>
      <xdr:spPr>
        <a:xfrm>
          <a:off x="12299950" y="129236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157666</xdr:rowOff>
    </xdr:from>
    <xdr:ext cx="534377" cy="259045"/>
    <xdr:sp macro="" textlink="">
      <xdr:nvSpPr>
        <xdr:cNvPr id="669" name="テキスト ボックス 668"/>
        <xdr:cNvSpPr txBox="1"/>
      </xdr:nvSpPr>
      <xdr:spPr>
        <a:xfrm>
          <a:off x="12102611" y="1271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117818</xdr:rowOff>
    </xdr:from>
    <xdr:to>
      <xdr:col>67</xdr:col>
      <xdr:colOff>101600</xdr:colOff>
      <xdr:row>79</xdr:row>
      <xdr:rowOff>47968</xdr:rowOff>
    </xdr:to>
    <xdr:sp macro="" textlink="">
      <xdr:nvSpPr>
        <xdr:cNvPr id="670" name="楕円 669"/>
        <xdr:cNvSpPr/>
      </xdr:nvSpPr>
      <xdr:spPr>
        <a:xfrm>
          <a:off x="11487150" y="130019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64495</xdr:rowOff>
    </xdr:from>
    <xdr:ext cx="469744" cy="259045"/>
    <xdr:sp macro="" textlink="">
      <xdr:nvSpPr>
        <xdr:cNvPr id="671" name="テキスト ボックス 670"/>
        <xdr:cNvSpPr txBox="1"/>
      </xdr:nvSpPr>
      <xdr:spPr>
        <a:xfrm>
          <a:off x="11322128" y="1278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1207750" y="16500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0978014" y="163587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1207750" y="16174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0669481" y="160321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1207750" y="15847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0669481" y="157055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1207750" y="15521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0669481" y="153789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1207750" y="15194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0669481" y="15052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1207750" y="148744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0669481" y="147385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06694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4698345" y="14809370"/>
          <a:ext cx="1269" cy="158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4744700" y="1640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4611350" y="163969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4744700" y="14590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4611350" y="148093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916</xdr:rowOff>
    </xdr:from>
    <xdr:to>
      <xdr:col>85</xdr:col>
      <xdr:colOff>127000</xdr:colOff>
      <xdr:row>98</xdr:row>
      <xdr:rowOff>12632</xdr:rowOff>
    </xdr:to>
    <xdr:cxnSp macro="">
      <xdr:nvCxnSpPr>
        <xdr:cNvPr id="702" name="直線コネクタ 701"/>
        <xdr:cNvCxnSpPr/>
      </xdr:nvCxnSpPr>
      <xdr:spPr>
        <a:xfrm flipV="1">
          <a:off x="13938250" y="16231516"/>
          <a:ext cx="762000" cy="1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xdr:cNvSpPr txBox="1"/>
      </xdr:nvSpPr>
      <xdr:spPr>
        <a:xfrm>
          <a:off x="14744700" y="16175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4649450" y="161968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12632</xdr:rowOff>
    </xdr:from>
    <xdr:to>
      <xdr:col>81</xdr:col>
      <xdr:colOff>50800</xdr:colOff>
      <xdr:row>98</xdr:row>
      <xdr:rowOff>21330</xdr:rowOff>
    </xdr:to>
    <xdr:cxnSp macro="">
      <xdr:nvCxnSpPr>
        <xdr:cNvPr id="705" name="直線コネクタ 704"/>
        <xdr:cNvCxnSpPr/>
      </xdr:nvCxnSpPr>
      <xdr:spPr>
        <a:xfrm flipV="1">
          <a:off x="13144500" y="16243232"/>
          <a:ext cx="793750" cy="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3887450" y="16205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xdr:cNvSpPr txBox="1"/>
      </xdr:nvSpPr>
      <xdr:spPr>
        <a:xfrm>
          <a:off x="13709161" y="1629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21330</xdr:rowOff>
    </xdr:from>
    <xdr:to>
      <xdr:col>76</xdr:col>
      <xdr:colOff>114300</xdr:colOff>
      <xdr:row>98</xdr:row>
      <xdr:rowOff>46780</xdr:rowOff>
    </xdr:to>
    <xdr:cxnSp macro="">
      <xdr:nvCxnSpPr>
        <xdr:cNvPr id="708" name="直線コネクタ 707"/>
        <xdr:cNvCxnSpPr/>
      </xdr:nvCxnSpPr>
      <xdr:spPr>
        <a:xfrm flipV="1">
          <a:off x="12344400" y="16251930"/>
          <a:ext cx="800100" cy="2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xdr:cNvSpPr/>
      </xdr:nvSpPr>
      <xdr:spPr>
        <a:xfrm>
          <a:off x="13093700" y="1621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xdr:cNvSpPr txBox="1"/>
      </xdr:nvSpPr>
      <xdr:spPr>
        <a:xfrm>
          <a:off x="12896361" y="1631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40615</xdr:rowOff>
    </xdr:from>
    <xdr:to>
      <xdr:col>71</xdr:col>
      <xdr:colOff>177800</xdr:colOff>
      <xdr:row>98</xdr:row>
      <xdr:rowOff>46780</xdr:rowOff>
    </xdr:to>
    <xdr:cxnSp macro="">
      <xdr:nvCxnSpPr>
        <xdr:cNvPr id="711" name="直線コネクタ 710"/>
        <xdr:cNvCxnSpPr/>
      </xdr:nvCxnSpPr>
      <xdr:spPr>
        <a:xfrm>
          <a:off x="11537950" y="16271215"/>
          <a:ext cx="806450" cy="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41360</xdr:rowOff>
    </xdr:from>
    <xdr:to>
      <xdr:col>72</xdr:col>
      <xdr:colOff>38100</xdr:colOff>
      <xdr:row>98</xdr:row>
      <xdr:rowOff>142960</xdr:rowOff>
    </xdr:to>
    <xdr:sp macro="" textlink="">
      <xdr:nvSpPr>
        <xdr:cNvPr id="712" name="フローチャート: 判断 711"/>
        <xdr:cNvSpPr/>
      </xdr:nvSpPr>
      <xdr:spPr>
        <a:xfrm>
          <a:off x="12299950" y="162719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134087</xdr:rowOff>
    </xdr:from>
    <xdr:ext cx="534377" cy="259045"/>
    <xdr:sp macro="" textlink="">
      <xdr:nvSpPr>
        <xdr:cNvPr id="713" name="テキスト ボックス 712"/>
        <xdr:cNvSpPr txBox="1"/>
      </xdr:nvSpPr>
      <xdr:spPr>
        <a:xfrm>
          <a:off x="12102611" y="1636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42455</xdr:rowOff>
    </xdr:from>
    <xdr:to>
      <xdr:col>67</xdr:col>
      <xdr:colOff>101600</xdr:colOff>
      <xdr:row>98</xdr:row>
      <xdr:rowOff>144055</xdr:rowOff>
    </xdr:to>
    <xdr:sp macro="" textlink="">
      <xdr:nvSpPr>
        <xdr:cNvPr id="714" name="フローチャート: 判断 713"/>
        <xdr:cNvSpPr/>
      </xdr:nvSpPr>
      <xdr:spPr>
        <a:xfrm>
          <a:off x="11487150" y="1627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135182</xdr:rowOff>
    </xdr:from>
    <xdr:ext cx="534377" cy="259045"/>
    <xdr:sp macro="" textlink="">
      <xdr:nvSpPr>
        <xdr:cNvPr id="715" name="テキスト ボックス 714"/>
        <xdr:cNvSpPr txBox="1"/>
      </xdr:nvSpPr>
      <xdr:spPr>
        <a:xfrm>
          <a:off x="11308861" y="1636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121566</xdr:rowOff>
    </xdr:from>
    <xdr:to>
      <xdr:col>85</xdr:col>
      <xdr:colOff>177800</xdr:colOff>
      <xdr:row>98</xdr:row>
      <xdr:rowOff>51716</xdr:rowOff>
    </xdr:to>
    <xdr:sp macro="" textlink="">
      <xdr:nvSpPr>
        <xdr:cNvPr id="721" name="楕円 720"/>
        <xdr:cNvSpPr/>
      </xdr:nvSpPr>
      <xdr:spPr>
        <a:xfrm>
          <a:off x="14649450" y="1618071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144443</xdr:rowOff>
    </xdr:from>
    <xdr:ext cx="534377" cy="259045"/>
    <xdr:sp macro="" textlink="">
      <xdr:nvSpPr>
        <xdr:cNvPr id="722" name="公債費該当値テキスト"/>
        <xdr:cNvSpPr txBox="1"/>
      </xdr:nvSpPr>
      <xdr:spPr>
        <a:xfrm>
          <a:off x="14744700" y="1603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133282</xdr:rowOff>
    </xdr:from>
    <xdr:to>
      <xdr:col>81</xdr:col>
      <xdr:colOff>101600</xdr:colOff>
      <xdr:row>98</xdr:row>
      <xdr:rowOff>63432</xdr:rowOff>
    </xdr:to>
    <xdr:sp macro="" textlink="">
      <xdr:nvSpPr>
        <xdr:cNvPr id="723" name="楕円 722"/>
        <xdr:cNvSpPr/>
      </xdr:nvSpPr>
      <xdr:spPr>
        <a:xfrm>
          <a:off x="13887450" y="1619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79959</xdr:rowOff>
    </xdr:from>
    <xdr:ext cx="534377" cy="259045"/>
    <xdr:sp macro="" textlink="">
      <xdr:nvSpPr>
        <xdr:cNvPr id="724" name="テキスト ボックス 723"/>
        <xdr:cNvSpPr txBox="1"/>
      </xdr:nvSpPr>
      <xdr:spPr>
        <a:xfrm>
          <a:off x="13709161" y="159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141980</xdr:rowOff>
    </xdr:from>
    <xdr:to>
      <xdr:col>76</xdr:col>
      <xdr:colOff>165100</xdr:colOff>
      <xdr:row>98</xdr:row>
      <xdr:rowOff>72130</xdr:rowOff>
    </xdr:to>
    <xdr:sp macro="" textlink="">
      <xdr:nvSpPr>
        <xdr:cNvPr id="725" name="楕円 724"/>
        <xdr:cNvSpPr/>
      </xdr:nvSpPr>
      <xdr:spPr>
        <a:xfrm>
          <a:off x="13093700" y="162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88657</xdr:rowOff>
    </xdr:from>
    <xdr:ext cx="534377" cy="259045"/>
    <xdr:sp macro="" textlink="">
      <xdr:nvSpPr>
        <xdr:cNvPr id="726" name="テキスト ボックス 725"/>
        <xdr:cNvSpPr txBox="1"/>
      </xdr:nvSpPr>
      <xdr:spPr>
        <a:xfrm>
          <a:off x="12896361" y="159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167430</xdr:rowOff>
    </xdr:from>
    <xdr:to>
      <xdr:col>72</xdr:col>
      <xdr:colOff>38100</xdr:colOff>
      <xdr:row>98</xdr:row>
      <xdr:rowOff>97580</xdr:rowOff>
    </xdr:to>
    <xdr:sp macro="" textlink="">
      <xdr:nvSpPr>
        <xdr:cNvPr id="727" name="楕円 726"/>
        <xdr:cNvSpPr/>
      </xdr:nvSpPr>
      <xdr:spPr>
        <a:xfrm>
          <a:off x="12299950" y="162265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114107</xdr:rowOff>
    </xdr:from>
    <xdr:ext cx="534377" cy="259045"/>
    <xdr:sp macro="" textlink="">
      <xdr:nvSpPr>
        <xdr:cNvPr id="728" name="テキスト ボックス 727"/>
        <xdr:cNvSpPr txBox="1"/>
      </xdr:nvSpPr>
      <xdr:spPr>
        <a:xfrm>
          <a:off x="12102611" y="1600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161265</xdr:rowOff>
    </xdr:from>
    <xdr:to>
      <xdr:col>67</xdr:col>
      <xdr:colOff>101600</xdr:colOff>
      <xdr:row>98</xdr:row>
      <xdr:rowOff>91415</xdr:rowOff>
    </xdr:to>
    <xdr:sp macro="" textlink="">
      <xdr:nvSpPr>
        <xdr:cNvPr id="729" name="楕円 728"/>
        <xdr:cNvSpPr/>
      </xdr:nvSpPr>
      <xdr:spPr>
        <a:xfrm>
          <a:off x="11487150" y="1622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107942</xdr:rowOff>
    </xdr:from>
    <xdr:ext cx="534377" cy="259045"/>
    <xdr:sp macro="" textlink="">
      <xdr:nvSpPr>
        <xdr:cNvPr id="730" name="テキスト ボックス 729"/>
        <xdr:cNvSpPr txBox="1"/>
      </xdr:nvSpPr>
      <xdr:spPr>
        <a:xfrm>
          <a:off x="11308861" y="1599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6459200" y="641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6248514" y="6277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6459200" y="5975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6049171" y="5839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6459200" y="5537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5985051" y="5401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6459200" y="5099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5985051" y="4956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59850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19949795" y="4962256"/>
          <a:ext cx="1269" cy="1457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0002500" y="64554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19881850" y="641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0002500" y="475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19881850" y="49622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19202400" y="64198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0002500" y="62141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19900900" y="63563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18395950" y="64198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19157950" y="63634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19051783" y="61450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7602200" y="64198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xdr:cNvSpPr/>
      </xdr:nvSpPr>
      <xdr:spPr>
        <a:xfrm>
          <a:off x="18345150" y="63567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xdr:cNvSpPr txBox="1"/>
      </xdr:nvSpPr>
      <xdr:spPr>
        <a:xfrm>
          <a:off x="18225717" y="6138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6802100" y="64198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75275</xdr:rowOff>
    </xdr:from>
    <xdr:to>
      <xdr:col>102</xdr:col>
      <xdr:colOff>165100</xdr:colOff>
      <xdr:row>39</xdr:row>
      <xdr:rowOff>5425</xdr:rowOff>
    </xdr:to>
    <xdr:sp macro="" textlink="">
      <xdr:nvSpPr>
        <xdr:cNvPr id="767" name="フローチャート: 判断 766"/>
        <xdr:cNvSpPr/>
      </xdr:nvSpPr>
      <xdr:spPr>
        <a:xfrm>
          <a:off x="17551400" y="63554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21952</xdr:rowOff>
    </xdr:from>
    <xdr:ext cx="378565" cy="259045"/>
    <xdr:sp macro="" textlink="">
      <xdr:nvSpPr>
        <xdr:cNvPr id="768" name="テキスト ボックス 767"/>
        <xdr:cNvSpPr txBox="1"/>
      </xdr:nvSpPr>
      <xdr:spPr>
        <a:xfrm>
          <a:off x="17431967" y="6137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79847</xdr:rowOff>
    </xdr:from>
    <xdr:to>
      <xdr:col>98</xdr:col>
      <xdr:colOff>38100</xdr:colOff>
      <xdr:row>39</xdr:row>
      <xdr:rowOff>9997</xdr:rowOff>
    </xdr:to>
    <xdr:sp macro="" textlink="">
      <xdr:nvSpPr>
        <xdr:cNvPr id="769" name="フローチャート: 判断 768"/>
        <xdr:cNvSpPr/>
      </xdr:nvSpPr>
      <xdr:spPr>
        <a:xfrm>
          <a:off x="16757650" y="635999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26524</xdr:rowOff>
    </xdr:from>
    <xdr:ext cx="313932" cy="259045"/>
    <xdr:sp macro="" textlink="">
      <xdr:nvSpPr>
        <xdr:cNvPr id="770" name="テキスト ボックス 769"/>
        <xdr:cNvSpPr txBox="1"/>
      </xdr:nvSpPr>
      <xdr:spPr>
        <a:xfrm>
          <a:off x="16651483" y="6141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199009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0002500" y="6334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19157950" y="636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1908410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1834515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182903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75514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74902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6757650" y="636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668380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6459200" y="98461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6248514" y="9710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6459200" y="9532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6049171" y="93963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6459200" y="92183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6049171" y="9082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6459200" y="89045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6049171" y="87622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6459200" y="8590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6049171" y="8448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6459200" y="8270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5985051" y="81345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5985051" y="7820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19949795" y="8349778"/>
          <a:ext cx="1269" cy="149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0002500" y="98930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19881850" y="9846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0002500" y="813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19881850" y="83497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19202400" y="9846128"/>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0002500" y="964543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199009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18395950" y="984612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19157950" y="97871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19051783" y="95750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7602200" y="984612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xdr:cNvSpPr/>
      </xdr:nvSpPr>
      <xdr:spPr>
        <a:xfrm>
          <a:off x="18345150" y="978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xdr:cNvSpPr txBox="1"/>
      </xdr:nvSpPr>
      <xdr:spPr>
        <a:xfrm>
          <a:off x="18258033" y="95744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6802100" y="984612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48078</xdr:rowOff>
    </xdr:from>
    <xdr:to>
      <xdr:col>102</xdr:col>
      <xdr:colOff>165100</xdr:colOff>
      <xdr:row>59</xdr:row>
      <xdr:rowOff>149678</xdr:rowOff>
    </xdr:to>
    <xdr:sp macro="" textlink="">
      <xdr:nvSpPr>
        <xdr:cNvPr id="826" name="フローチャート: 判断 825"/>
        <xdr:cNvSpPr/>
      </xdr:nvSpPr>
      <xdr:spPr>
        <a:xfrm>
          <a:off x="17551400" y="9795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7" name="テキスト ボックス 826"/>
        <xdr:cNvSpPr txBox="1"/>
      </xdr:nvSpPr>
      <xdr:spPr>
        <a:xfrm>
          <a:off x="17490250" y="9888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8" name="フローチャート: 判断 827"/>
        <xdr:cNvSpPr/>
      </xdr:nvSpPr>
      <xdr:spPr>
        <a:xfrm>
          <a:off x="16757650" y="97953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9" name="テキスト ボックス 828"/>
        <xdr:cNvSpPr txBox="1"/>
      </xdr:nvSpPr>
      <xdr:spPr>
        <a:xfrm>
          <a:off x="16683800" y="9888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199009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0002500" y="97660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19157950" y="97953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19084100" y="9888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1834515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xdr:cNvSpPr txBox="1"/>
      </xdr:nvSpPr>
      <xdr:spPr>
        <a:xfrm>
          <a:off x="18290350" y="9888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75514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166205</xdr:rowOff>
    </xdr:from>
    <xdr:ext cx="249299" cy="259045"/>
    <xdr:sp macro="" textlink="">
      <xdr:nvSpPr>
        <xdr:cNvPr id="842" name="テキスト ボックス 841"/>
        <xdr:cNvSpPr txBox="1"/>
      </xdr:nvSpPr>
      <xdr:spPr>
        <a:xfrm>
          <a:off x="17490250" y="9583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6757650" y="97953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166205</xdr:rowOff>
    </xdr:from>
    <xdr:ext cx="249299" cy="259045"/>
    <xdr:sp macro="" textlink="">
      <xdr:nvSpPr>
        <xdr:cNvPr id="844" name="テキスト ボックス 843"/>
        <xdr:cNvSpPr txBox="1"/>
      </xdr:nvSpPr>
      <xdr:spPr>
        <a:xfrm>
          <a:off x="16683800" y="9583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及び産業構造等が類似する類似団体平均と比較すると、民生費、農林水産業費、消防費、災害復旧費、公債費のコストが割高である。民生費については、高齢化の進展や本市独自の子ども医療費対策等の影響であり、今後も適正な給付水準の確保に努めていく。農林水産業費については、本市の基幹産業である農業等の振興を図るものであり、今後も積極的に充実させていく。消防費については、消防庁舎施設整備及び消防指令システム更新といった大型建設事業により増加しており、事業完了まで着実な実施を図る。災害復旧費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年豪雨や令和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豪雨の影響が大きく、近年の災害状況を鑑みると、毎年度、一定程度の支出が必要なものである。公債費については、近年の大型投資や地方財政の財源不足に対応するための臨時財政対策債に係る公債費償還の影響で増加傾向にあり、将来世代に負担を先送りにしない財政運営を図るため、交付税措置が高い起債を活用しつつ、適正水準の確保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777875" y="1006157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777875" y="1080135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777875" y="117887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25525" y="116935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102850" y="9598025"/>
          <a:ext cx="5511800" cy="25495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102850" y="9598025"/>
          <a:ext cx="80327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87376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577850" y="9588500"/>
          <a:ext cx="4089400" cy="36830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9385300" y="285750"/>
          <a:ext cx="23495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2042775" y="285750"/>
          <a:ext cx="3533775"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288925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0264776" y="9931400"/>
          <a:ext cx="516889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及び実質収支額については、概ね適正水準で推移しているが、財政調整基金は、一般財源の減少（生産年齢人口減少等）への補填策として活用を予定しており、減少が見込まれる。実質単年度収支は、歳入において、下水道費や高齢者保健福祉費の需要額減少により普通交付税が減少し、歳出において、普通建設事業が増加したため、</a:t>
          </a:r>
          <a:r>
            <a:rPr kumimoji="1" lang="en-US" altLang="ja-JP" sz="1400">
              <a:latin typeface="ＭＳ ゴシック" pitchFamily="49" charset="-128"/>
              <a:ea typeface="ＭＳ ゴシック" pitchFamily="49" charset="-128"/>
            </a:rPr>
            <a:t>9.61</a:t>
          </a:r>
          <a:r>
            <a:rPr kumimoji="1" lang="ja-JP" altLang="en-US" sz="1400">
              <a:latin typeface="ＭＳ ゴシック" pitchFamily="49" charset="-128"/>
              <a:ea typeface="ＭＳ ゴシック" pitchFamily="49" charset="-128"/>
            </a:rPr>
            <a:t>ポイント低下した。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044892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0515600" y="6924675"/>
          <a:ext cx="142875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463550" y="6896100"/>
          <a:ext cx="42894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9515475"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9982200" y="238125"/>
          <a:ext cx="22669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2734925" y="238125"/>
          <a:ext cx="35242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463550" y="657225"/>
          <a:ext cx="4032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0582275" y="7248525"/>
          <a:ext cx="556260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R4</a:t>
          </a:r>
          <a:r>
            <a:rPr kumimoji="1" lang="ja-JP" altLang="en-US" sz="1400">
              <a:latin typeface="ＭＳ ゴシック" pitchFamily="49" charset="-128"/>
              <a:ea typeface="ＭＳ ゴシック" pitchFamily="49" charset="-128"/>
            </a:rPr>
            <a:t>年度については、全会計における連結実質収支額は、</a:t>
          </a:r>
          <a:r>
            <a:rPr kumimoji="1" lang="en-US" altLang="ja-JP" sz="1400">
              <a:latin typeface="ＭＳ ゴシック" pitchFamily="49" charset="-128"/>
              <a:ea typeface="ＭＳ ゴシック" pitchFamily="49" charset="-128"/>
            </a:rPr>
            <a:t>3,783</a:t>
          </a:r>
          <a:r>
            <a:rPr kumimoji="1" lang="ja-JP" altLang="en-US" sz="1400">
              <a:latin typeface="ＭＳ ゴシック" pitchFamily="49" charset="-128"/>
              <a:ea typeface="ＭＳ ゴシック" pitchFamily="49" charset="-128"/>
            </a:rPr>
            <a:t>百万円の黒字決算であり、連結実質赤字比率は、比率なしとなっている。しかしながら、病院事業会計においては、</a:t>
          </a:r>
          <a:r>
            <a:rPr kumimoji="1" lang="en-US" altLang="ja-JP" sz="1400">
              <a:latin typeface="ＭＳ ゴシック" pitchFamily="49" charset="-128"/>
              <a:ea typeface="ＭＳ ゴシック" pitchFamily="49" charset="-128"/>
            </a:rPr>
            <a:t>H20</a:t>
          </a:r>
          <a:r>
            <a:rPr kumimoji="1" lang="ja-JP" altLang="en-US" sz="1400">
              <a:latin typeface="ＭＳ ゴシック" pitchFamily="49" charset="-128"/>
              <a:ea typeface="ＭＳ ゴシック" pitchFamily="49" charset="-128"/>
            </a:rPr>
            <a:t>年度以降に生じた資金不足により、累積欠損金を約</a:t>
          </a:r>
          <a:r>
            <a:rPr kumimoji="1" lang="en-US" altLang="ja-JP" sz="1400">
              <a:latin typeface="ＭＳ ゴシック" pitchFamily="49" charset="-128"/>
              <a:ea typeface="ＭＳ ゴシック" pitchFamily="49" charset="-128"/>
            </a:rPr>
            <a:t>121</a:t>
          </a:r>
          <a:r>
            <a:rPr kumimoji="1" lang="ja-JP" altLang="en-US" sz="1400">
              <a:latin typeface="ＭＳ ゴシック" pitchFamily="49" charset="-128"/>
              <a:ea typeface="ＭＳ ゴシック" pitchFamily="49" charset="-128"/>
            </a:rPr>
            <a:t>百万円抱えている。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このことから、病院事業会計においては、</a:t>
          </a:r>
          <a:r>
            <a:rPr kumimoji="1" lang="en-US" altLang="ja-JP" sz="1400">
              <a:latin typeface="ＭＳ ゴシック" pitchFamily="49" charset="-128"/>
              <a:ea typeface="ＭＳ ゴシック" pitchFamily="49" charset="-128"/>
            </a:rPr>
            <a:t>H29.3</a:t>
          </a:r>
          <a:r>
            <a:rPr kumimoji="1" lang="ja-JP" altLang="en-US" sz="1400">
              <a:latin typeface="ＭＳ ゴシック" pitchFamily="49" charset="-128"/>
              <a:ea typeface="ＭＳ ゴシック" pitchFamily="49" charset="-128"/>
            </a:rPr>
            <a:t>月に病院改革プランを策定し、経営健全化を定着させるとともに、市民の安全安心、地域医療提供体制の確保に取り組んでいる。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具体的な経営改善策としては、常勤医師の確保、患者数の確保のためのがん医療等の地域連携の促進、人件費及び医療材料等の経費の縮減を掲げ、迅速かつ弾力的な組織運営を行い経営基盤の強化を図りながら、累積欠損金の早期解消を目指す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その他特別会計においても、独立採算制の原則に従い、一般会計からの繰出しに頼らない強固な経営基盤を確立する。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463550" y="6896100"/>
          <a:ext cx="42894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593725"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593725"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593725"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593725"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593725"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593725"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593725"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593725"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593725"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593725"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22238;&#31572;/&#12304;&#36001;&#25919;&#29366;&#27841;&#36039;&#26009;&#38598;&#12305;_432083_&#23665;&#40575;&#24066;_2022&#65288;&#25552;&#2098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0_&#27809;&#65288;&#27096;&#24335;&#20462;&#27491;&#21069;&#65289;/&#12304;&#36001;&#25919;&#29366;&#27841;&#36039;&#26009;&#38598;&#12305;_432083_&#23665;&#40575;&#24066;_2022&#65288;&#27096;&#24335;&#20462;&#27491;&#2106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ow r="7">
          <cell r="B7" t="str">
            <v>一般会計</v>
          </cell>
        </row>
        <row r="28">
          <cell r="B28" t="str">
            <v>国民健康保険事業特別会計</v>
          </cell>
        </row>
        <row r="29">
          <cell r="B29" t="str">
            <v>介護保険事業特別会計</v>
          </cell>
        </row>
        <row r="30">
          <cell r="B30" t="str">
            <v>後期高齢者医療特別会計</v>
          </cell>
        </row>
        <row r="31">
          <cell r="B31" t="str">
            <v>水道事業会計</v>
          </cell>
        </row>
        <row r="32">
          <cell r="B32" t="str">
            <v>病院事業会計</v>
          </cell>
        </row>
        <row r="33">
          <cell r="B33" t="str">
            <v>下水道事業会計</v>
          </cell>
        </row>
        <row r="34">
          <cell r="B34" t="str">
            <v>農業集落排水事業特別会計</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H30</v>
          </cell>
          <cell r="D3">
            <v>134117</v>
          </cell>
          <cell r="F3">
            <v>69185</v>
          </cell>
        </row>
        <row r="5">
          <cell r="A5" t="str">
            <v xml:space="preserve"> R01</v>
          </cell>
          <cell r="D5">
            <v>65460</v>
          </cell>
          <cell r="F5">
            <v>70166</v>
          </cell>
        </row>
        <row r="7">
          <cell r="A7" t="str">
            <v xml:space="preserve"> R02</v>
          </cell>
          <cell r="D7">
            <v>67839</v>
          </cell>
          <cell r="F7">
            <v>92632</v>
          </cell>
        </row>
        <row r="9">
          <cell r="A9" t="str">
            <v xml:space="preserve"> R03</v>
          </cell>
          <cell r="D9">
            <v>40173</v>
          </cell>
          <cell r="F9">
            <v>96469</v>
          </cell>
        </row>
        <row r="11">
          <cell r="A11" t="str">
            <v xml:space="preserve"> R04</v>
          </cell>
          <cell r="D11">
            <v>58487</v>
          </cell>
          <cell r="F11">
            <v>85743</v>
          </cell>
        </row>
        <row r="18">
          <cell r="B18" t="str">
            <v>H30</v>
          </cell>
          <cell r="C18" t="str">
            <v>R01</v>
          </cell>
          <cell r="D18" t="str">
            <v>R02</v>
          </cell>
          <cell r="E18" t="str">
            <v>R03</v>
          </cell>
          <cell r="F18" t="str">
            <v>R04</v>
          </cell>
        </row>
        <row r="19">
          <cell r="A19" t="str">
            <v>実質収支額</v>
          </cell>
          <cell r="B19">
            <v>17.25</v>
          </cell>
          <cell r="C19">
            <v>14.17</v>
          </cell>
          <cell r="D19">
            <v>7.29</v>
          </cell>
          <cell r="E19">
            <v>13.28</v>
          </cell>
          <cell r="F19">
            <v>13.16</v>
          </cell>
        </row>
        <row r="20">
          <cell r="A20" t="str">
            <v>財政調整基金残高</v>
          </cell>
          <cell r="B20">
            <v>39.01</v>
          </cell>
          <cell r="C20">
            <v>40.049999999999997</v>
          </cell>
          <cell r="D20">
            <v>38.92</v>
          </cell>
          <cell r="E20">
            <v>38.04</v>
          </cell>
          <cell r="F20">
            <v>37.229999999999997</v>
          </cell>
        </row>
        <row r="21">
          <cell r="A21" t="str">
            <v>実質単年度収支</v>
          </cell>
          <cell r="B21">
            <v>-3.73</v>
          </cell>
          <cell r="C21">
            <v>-6.46</v>
          </cell>
          <cell r="D21">
            <v>-10.35</v>
          </cell>
          <cell r="E21">
            <v>6.7</v>
          </cell>
          <cell r="F21">
            <v>-2.91</v>
          </cell>
        </row>
        <row r="25">
          <cell r="B25" t="str">
            <v>H30</v>
          </cell>
          <cell r="D25" t="str">
            <v>R01</v>
          </cell>
          <cell r="F25" t="str">
            <v>R02</v>
          </cell>
          <cell r="H25" t="str">
            <v>R03</v>
          </cell>
          <cell r="J25" t="str">
            <v>R04</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後期高齢者医療特別会計</v>
          </cell>
          <cell r="B29" t="e">
            <v>#N/A</v>
          </cell>
          <cell r="C29">
            <v>0.1</v>
          </cell>
          <cell r="D29" t="e">
            <v>#N/A</v>
          </cell>
          <cell r="E29">
            <v>0.1</v>
          </cell>
          <cell r="F29" t="e">
            <v>#N/A</v>
          </cell>
          <cell r="G29">
            <v>0.1</v>
          </cell>
          <cell r="H29" t="e">
            <v>#N/A</v>
          </cell>
          <cell r="I29">
            <v>0.11</v>
          </cell>
          <cell r="J29" t="e">
            <v>#N/A</v>
          </cell>
          <cell r="K29">
            <v>0.13</v>
          </cell>
        </row>
        <row r="30">
          <cell r="A30" t="str">
            <v>農業集落排水事業特別会計</v>
          </cell>
          <cell r="B30" t="e">
            <v>#N/A</v>
          </cell>
          <cell r="C30">
            <v>0</v>
          </cell>
          <cell r="D30" t="e">
            <v>#N/A</v>
          </cell>
          <cell r="E30">
            <v>0</v>
          </cell>
          <cell r="F30" t="e">
            <v>#N/A</v>
          </cell>
          <cell r="G30">
            <v>0</v>
          </cell>
          <cell r="H30" t="e">
            <v>#N/A</v>
          </cell>
          <cell r="I30">
            <v>0</v>
          </cell>
          <cell r="J30" t="e">
            <v>#N/A</v>
          </cell>
          <cell r="K30">
            <v>0.18</v>
          </cell>
        </row>
        <row r="31">
          <cell r="A31" t="str">
            <v>国民健康保険事業特別会計</v>
          </cell>
          <cell r="B31" t="e">
            <v>#N/A</v>
          </cell>
          <cell r="C31">
            <v>2.2799999999999998</v>
          </cell>
          <cell r="D31" t="e">
            <v>#N/A</v>
          </cell>
          <cell r="E31">
            <v>1.21</v>
          </cell>
          <cell r="F31" t="e">
            <v>#N/A</v>
          </cell>
          <cell r="G31">
            <v>1.06</v>
          </cell>
          <cell r="H31" t="e">
            <v>#N/A</v>
          </cell>
          <cell r="I31">
            <v>0.79</v>
          </cell>
          <cell r="J31" t="e">
            <v>#N/A</v>
          </cell>
          <cell r="K31">
            <v>0.99</v>
          </cell>
        </row>
        <row r="32">
          <cell r="A32" t="str">
            <v>下水道事業会計</v>
          </cell>
          <cell r="B32" t="e">
            <v>#N/A</v>
          </cell>
          <cell r="C32">
            <v>0.28000000000000003</v>
          </cell>
          <cell r="D32" t="e">
            <v>#N/A</v>
          </cell>
          <cell r="E32">
            <v>0.74</v>
          </cell>
          <cell r="F32" t="e">
            <v>#N/A</v>
          </cell>
          <cell r="G32">
            <v>1.02</v>
          </cell>
          <cell r="H32" t="e">
            <v>#N/A</v>
          </cell>
          <cell r="I32">
            <v>0.95</v>
          </cell>
          <cell r="J32" t="e">
            <v>#N/A</v>
          </cell>
          <cell r="K32">
            <v>1</v>
          </cell>
        </row>
        <row r="33">
          <cell r="A33" t="str">
            <v>水道事業会計</v>
          </cell>
          <cell r="B33" t="e">
            <v>#N/A</v>
          </cell>
          <cell r="C33">
            <v>3.4</v>
          </cell>
          <cell r="D33" t="e">
            <v>#N/A</v>
          </cell>
          <cell r="E33">
            <v>3.3</v>
          </cell>
          <cell r="F33" t="e">
            <v>#N/A</v>
          </cell>
          <cell r="G33">
            <v>2.82</v>
          </cell>
          <cell r="H33" t="e">
            <v>#N/A</v>
          </cell>
          <cell r="I33">
            <v>2.4500000000000002</v>
          </cell>
          <cell r="J33" t="e">
            <v>#N/A</v>
          </cell>
          <cell r="K33">
            <v>1.94</v>
          </cell>
        </row>
        <row r="34">
          <cell r="A34" t="str">
            <v>病院事業会計</v>
          </cell>
          <cell r="B34" t="e">
            <v>#N/A</v>
          </cell>
          <cell r="C34">
            <v>0.8</v>
          </cell>
          <cell r="D34" t="e">
            <v>#N/A</v>
          </cell>
          <cell r="E34">
            <v>0</v>
          </cell>
          <cell r="F34" t="e">
            <v>#N/A</v>
          </cell>
          <cell r="G34">
            <v>0.5</v>
          </cell>
          <cell r="H34" t="e">
            <v>#N/A</v>
          </cell>
          <cell r="I34">
            <v>1.26</v>
          </cell>
          <cell r="J34" t="e">
            <v>#N/A</v>
          </cell>
          <cell r="K34">
            <v>2.3199999999999998</v>
          </cell>
        </row>
        <row r="35">
          <cell r="A35" t="str">
            <v>介護保険事業特別会計</v>
          </cell>
          <cell r="B35" t="e">
            <v>#N/A</v>
          </cell>
          <cell r="C35">
            <v>0.65</v>
          </cell>
          <cell r="D35" t="e">
            <v>#N/A</v>
          </cell>
          <cell r="E35">
            <v>1.82</v>
          </cell>
          <cell r="F35" t="e">
            <v>#N/A</v>
          </cell>
          <cell r="G35">
            <v>1.98</v>
          </cell>
          <cell r="H35" t="e">
            <v>#N/A</v>
          </cell>
          <cell r="I35">
            <v>2.34</v>
          </cell>
          <cell r="J35" t="e">
            <v>#N/A</v>
          </cell>
          <cell r="K35">
            <v>2.52</v>
          </cell>
        </row>
        <row r="36">
          <cell r="A36" t="str">
            <v>一般会計</v>
          </cell>
          <cell r="B36" t="e">
            <v>#N/A</v>
          </cell>
          <cell r="C36">
            <v>17.239999999999998</v>
          </cell>
          <cell r="D36" t="e">
            <v>#N/A</v>
          </cell>
          <cell r="E36">
            <v>14.16</v>
          </cell>
          <cell r="F36" t="e">
            <v>#N/A</v>
          </cell>
          <cell r="G36">
            <v>7.29</v>
          </cell>
          <cell r="H36" t="e">
            <v>#N/A</v>
          </cell>
          <cell r="I36">
            <v>13.28</v>
          </cell>
          <cell r="J36" t="e">
            <v>#N/A</v>
          </cell>
          <cell r="K36">
            <v>13.15</v>
          </cell>
        </row>
        <row r="40">
          <cell r="B40" t="str">
            <v>H30</v>
          </cell>
          <cell r="E40" t="str">
            <v>R01</v>
          </cell>
          <cell r="H40" t="str">
            <v>R02</v>
          </cell>
          <cell r="K40" t="str">
            <v>R03</v>
          </cell>
          <cell r="N40" t="str">
            <v>R04</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3549</v>
          </cell>
          <cell r="G42">
            <v>3442</v>
          </cell>
          <cell r="J42">
            <v>3593</v>
          </cell>
          <cell r="M42">
            <v>3657</v>
          </cell>
          <cell r="P42">
            <v>3554</v>
          </cell>
        </row>
        <row r="43">
          <cell r="A43" t="str">
            <v>一時借入金の利子</v>
          </cell>
          <cell r="B43">
            <v>0</v>
          </cell>
          <cell r="E43">
            <v>0</v>
          </cell>
          <cell r="H43">
            <v>0</v>
          </cell>
          <cell r="K43">
            <v>0</v>
          </cell>
          <cell r="N43">
            <v>0</v>
          </cell>
        </row>
        <row r="44">
          <cell r="A44" t="str">
            <v>債務負担行為に基づく支出額</v>
          </cell>
          <cell r="B44">
            <v>34</v>
          </cell>
          <cell r="E44">
            <v>35</v>
          </cell>
          <cell r="H44">
            <v>35</v>
          </cell>
          <cell r="K44">
            <v>94</v>
          </cell>
          <cell r="N44">
            <v>48</v>
          </cell>
        </row>
        <row r="45">
          <cell r="A45" t="str">
            <v>組合等が起こした地方債の元利償還金に対する負担金等</v>
          </cell>
          <cell r="B45">
            <v>0</v>
          </cell>
          <cell r="E45">
            <v>0</v>
          </cell>
          <cell r="H45">
            <v>0</v>
          </cell>
          <cell r="K45">
            <v>0</v>
          </cell>
          <cell r="N45">
            <v>0</v>
          </cell>
        </row>
        <row r="46">
          <cell r="A46" t="str">
            <v>公営企業債の元利償還金に対する繰入金</v>
          </cell>
          <cell r="B46">
            <v>1130</v>
          </cell>
          <cell r="E46">
            <v>1111</v>
          </cell>
          <cell r="H46">
            <v>989</v>
          </cell>
          <cell r="K46">
            <v>936</v>
          </cell>
          <cell r="N46">
            <v>910</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3675</v>
          </cell>
          <cell r="E49">
            <v>3532</v>
          </cell>
          <cell r="H49">
            <v>3867</v>
          </cell>
          <cell r="K49">
            <v>3949</v>
          </cell>
          <cell r="N49">
            <v>4075</v>
          </cell>
        </row>
        <row r="50">
          <cell r="A50" t="str">
            <v>実質公債費比率の分子</v>
          </cell>
          <cell r="B50" t="e">
            <v>#N/A</v>
          </cell>
          <cell r="C50">
            <v>1290</v>
          </cell>
          <cell r="D50" t="e">
            <v>#N/A</v>
          </cell>
          <cell r="E50" t="e">
            <v>#N/A</v>
          </cell>
          <cell r="F50">
            <v>1236</v>
          </cell>
          <cell r="G50" t="e">
            <v>#N/A</v>
          </cell>
          <cell r="H50" t="e">
            <v>#N/A</v>
          </cell>
          <cell r="I50">
            <v>1298</v>
          </cell>
          <cell r="J50" t="e">
            <v>#N/A</v>
          </cell>
          <cell r="K50" t="e">
            <v>#N/A</v>
          </cell>
          <cell r="L50">
            <v>1322</v>
          </cell>
          <cell r="M50" t="e">
            <v>#N/A</v>
          </cell>
          <cell r="N50" t="e">
            <v>#N/A</v>
          </cell>
          <cell r="O50">
            <v>1479</v>
          </cell>
          <cell r="P50" t="e">
            <v>#N/A</v>
          </cell>
        </row>
        <row r="54">
          <cell r="B54" t="str">
            <v>H30</v>
          </cell>
          <cell r="E54" t="str">
            <v>R01</v>
          </cell>
          <cell r="H54" t="str">
            <v>R02</v>
          </cell>
          <cell r="K54" t="str">
            <v>R03</v>
          </cell>
          <cell r="N54" t="str">
            <v>R04</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32931</v>
          </cell>
          <cell r="G56">
            <v>31956</v>
          </cell>
          <cell r="J56">
            <v>31392</v>
          </cell>
          <cell r="M56">
            <v>29852</v>
          </cell>
          <cell r="P56">
            <v>28881</v>
          </cell>
        </row>
        <row r="57">
          <cell r="A57" t="str">
            <v>充当可能特定歳入</v>
          </cell>
          <cell r="D57">
            <v>442</v>
          </cell>
          <cell r="G57">
            <v>521</v>
          </cell>
          <cell r="J57">
            <v>491</v>
          </cell>
          <cell r="M57">
            <v>569</v>
          </cell>
          <cell r="P57">
            <v>614</v>
          </cell>
        </row>
        <row r="58">
          <cell r="A58" t="str">
            <v>充当可能基金</v>
          </cell>
          <cell r="D58">
            <v>15879</v>
          </cell>
          <cell r="G58">
            <v>16057</v>
          </cell>
          <cell r="J58">
            <v>15963</v>
          </cell>
          <cell r="M58">
            <v>16051</v>
          </cell>
          <cell r="P58">
            <v>16995</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4582</v>
          </cell>
          <cell r="E62">
            <v>4420</v>
          </cell>
          <cell r="H62">
            <v>4067</v>
          </cell>
          <cell r="K62">
            <v>4051</v>
          </cell>
          <cell r="N62">
            <v>4063</v>
          </cell>
        </row>
        <row r="63">
          <cell r="A63" t="str">
            <v>組合等負担等見込額</v>
          </cell>
          <cell r="B63">
            <v>0</v>
          </cell>
          <cell r="E63">
            <v>0</v>
          </cell>
          <cell r="H63">
            <v>0</v>
          </cell>
          <cell r="K63" t="str">
            <v>-</v>
          </cell>
          <cell r="N63" t="str">
            <v>-</v>
          </cell>
        </row>
        <row r="64">
          <cell r="A64" t="str">
            <v>公営企業債等繰入見込額</v>
          </cell>
          <cell r="B64">
            <v>9425</v>
          </cell>
          <cell r="E64">
            <v>9001</v>
          </cell>
          <cell r="H64">
            <v>8700</v>
          </cell>
          <cell r="K64">
            <v>7465</v>
          </cell>
          <cell r="N64">
            <v>6476</v>
          </cell>
        </row>
        <row r="65">
          <cell r="A65" t="str">
            <v>債務負担行為に基づく支出予定額</v>
          </cell>
          <cell r="B65">
            <v>103</v>
          </cell>
          <cell r="E65">
            <v>69</v>
          </cell>
          <cell r="H65">
            <v>34</v>
          </cell>
          <cell r="K65" t="str">
            <v>-</v>
          </cell>
          <cell r="N65" t="str">
            <v>-</v>
          </cell>
        </row>
        <row r="66">
          <cell r="A66" t="str">
            <v>一般会計等に係る地方債の現在高</v>
          </cell>
          <cell r="B66">
            <v>34985</v>
          </cell>
          <cell r="E66">
            <v>34481</v>
          </cell>
          <cell r="H66">
            <v>33940</v>
          </cell>
          <cell r="K66">
            <v>32403</v>
          </cell>
          <cell r="N66">
            <v>31034</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R02</v>
          </cell>
          <cell r="C71" t="str">
            <v>R03</v>
          </cell>
          <cell r="D71" t="str">
            <v>R04</v>
          </cell>
        </row>
        <row r="72">
          <cell r="A72" t="str">
            <v>財政調整基金</v>
          </cell>
          <cell r="B72">
            <v>6626</v>
          </cell>
          <cell r="C72">
            <v>6708</v>
          </cell>
          <cell r="D72">
            <v>6322</v>
          </cell>
        </row>
        <row r="73">
          <cell r="A73" t="str">
            <v>減債基金</v>
          </cell>
          <cell r="B73">
            <v>5369</v>
          </cell>
          <cell r="C73">
            <v>5370</v>
          </cell>
          <cell r="D73">
            <v>6571</v>
          </cell>
        </row>
        <row r="74">
          <cell r="A74" t="str">
            <v>その他特定目的基金</v>
          </cell>
          <cell r="B74">
            <v>2720</v>
          </cell>
          <cell r="C74">
            <v>2610</v>
          </cell>
          <cell r="D74">
            <v>2633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x14ac:dyDescent="0.2"/>
  <cols>
    <col min="1" max="11" width="2.08984375" style="354" customWidth="1"/>
    <col min="12" max="12" width="2.26953125" style="354" customWidth="1"/>
    <col min="13" max="17" width="2.36328125" style="354" customWidth="1"/>
    <col min="18" max="119" width="2.08984375" style="354" customWidth="1"/>
    <col min="120" max="16384" width="0" style="354" hidden="1"/>
  </cols>
  <sheetData>
    <row r="1" spans="1:119" ht="33" customHeight="1" x14ac:dyDescent="0.2">
      <c r="B1" s="591" t="s">
        <v>559</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0"/>
      <c r="DK1" s="180"/>
      <c r="DL1" s="180"/>
      <c r="DM1" s="180"/>
      <c r="DN1" s="180"/>
      <c r="DO1" s="180"/>
    </row>
    <row r="2" spans="1:119" ht="24" thickBot="1" x14ac:dyDescent="0.25">
      <c r="B2" s="181" t="s">
        <v>65</v>
      </c>
      <c r="C2" s="181"/>
      <c r="D2" s="182"/>
    </row>
    <row r="3" spans="1:119" ht="18.75" customHeight="1" thickBot="1" x14ac:dyDescent="0.25">
      <c r="A3" s="180"/>
      <c r="B3" s="592" t="s">
        <v>560</v>
      </c>
      <c r="C3" s="593"/>
      <c r="D3" s="593"/>
      <c r="E3" s="594"/>
      <c r="F3" s="594"/>
      <c r="G3" s="594"/>
      <c r="H3" s="594"/>
      <c r="I3" s="594"/>
      <c r="J3" s="594"/>
      <c r="K3" s="594"/>
      <c r="L3" s="594" t="s">
        <v>66</v>
      </c>
      <c r="M3" s="594"/>
      <c r="N3" s="594"/>
      <c r="O3" s="594"/>
      <c r="P3" s="594"/>
      <c r="Q3" s="594"/>
      <c r="R3" s="597"/>
      <c r="S3" s="597"/>
      <c r="T3" s="597"/>
      <c r="U3" s="597"/>
      <c r="V3" s="598"/>
      <c r="W3" s="483" t="s">
        <v>561</v>
      </c>
      <c r="X3" s="484"/>
      <c r="Y3" s="484"/>
      <c r="Z3" s="484"/>
      <c r="AA3" s="484"/>
      <c r="AB3" s="593"/>
      <c r="AC3" s="597" t="s">
        <v>562</v>
      </c>
      <c r="AD3" s="484"/>
      <c r="AE3" s="484"/>
      <c r="AF3" s="484"/>
      <c r="AG3" s="484"/>
      <c r="AH3" s="484"/>
      <c r="AI3" s="484"/>
      <c r="AJ3" s="484"/>
      <c r="AK3" s="484"/>
      <c r="AL3" s="559"/>
      <c r="AM3" s="483" t="s">
        <v>67</v>
      </c>
      <c r="AN3" s="484"/>
      <c r="AO3" s="484"/>
      <c r="AP3" s="484"/>
      <c r="AQ3" s="484"/>
      <c r="AR3" s="484"/>
      <c r="AS3" s="484"/>
      <c r="AT3" s="484"/>
      <c r="AU3" s="484"/>
      <c r="AV3" s="484"/>
      <c r="AW3" s="484"/>
      <c r="AX3" s="559"/>
      <c r="AY3" s="551" t="s">
        <v>0</v>
      </c>
      <c r="AZ3" s="552"/>
      <c r="BA3" s="552"/>
      <c r="BB3" s="552"/>
      <c r="BC3" s="552"/>
      <c r="BD3" s="552"/>
      <c r="BE3" s="552"/>
      <c r="BF3" s="552"/>
      <c r="BG3" s="552"/>
      <c r="BH3" s="552"/>
      <c r="BI3" s="552"/>
      <c r="BJ3" s="552"/>
      <c r="BK3" s="552"/>
      <c r="BL3" s="552"/>
      <c r="BM3" s="601"/>
      <c r="BN3" s="483" t="s">
        <v>68</v>
      </c>
      <c r="BO3" s="484"/>
      <c r="BP3" s="484"/>
      <c r="BQ3" s="484"/>
      <c r="BR3" s="484"/>
      <c r="BS3" s="484"/>
      <c r="BT3" s="484"/>
      <c r="BU3" s="559"/>
      <c r="BV3" s="483" t="s">
        <v>69</v>
      </c>
      <c r="BW3" s="484"/>
      <c r="BX3" s="484"/>
      <c r="BY3" s="484"/>
      <c r="BZ3" s="484"/>
      <c r="CA3" s="484"/>
      <c r="CB3" s="484"/>
      <c r="CC3" s="559"/>
      <c r="CD3" s="551" t="s">
        <v>0</v>
      </c>
      <c r="CE3" s="552"/>
      <c r="CF3" s="552"/>
      <c r="CG3" s="552"/>
      <c r="CH3" s="552"/>
      <c r="CI3" s="552"/>
      <c r="CJ3" s="552"/>
      <c r="CK3" s="552"/>
      <c r="CL3" s="552"/>
      <c r="CM3" s="552"/>
      <c r="CN3" s="552"/>
      <c r="CO3" s="552"/>
      <c r="CP3" s="552"/>
      <c r="CQ3" s="552"/>
      <c r="CR3" s="552"/>
      <c r="CS3" s="601"/>
      <c r="CT3" s="483" t="s">
        <v>70</v>
      </c>
      <c r="CU3" s="484"/>
      <c r="CV3" s="484"/>
      <c r="CW3" s="484"/>
      <c r="CX3" s="484"/>
      <c r="CY3" s="484"/>
      <c r="CZ3" s="484"/>
      <c r="DA3" s="559"/>
      <c r="DB3" s="483" t="s">
        <v>71</v>
      </c>
      <c r="DC3" s="484"/>
      <c r="DD3" s="484"/>
      <c r="DE3" s="484"/>
      <c r="DF3" s="484"/>
      <c r="DG3" s="484"/>
      <c r="DH3" s="484"/>
      <c r="DI3" s="559"/>
    </row>
    <row r="4" spans="1:119" ht="18.75" customHeight="1" x14ac:dyDescent="0.2">
      <c r="A4" s="180"/>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72</v>
      </c>
      <c r="AZ4" s="412"/>
      <c r="BA4" s="412"/>
      <c r="BB4" s="412"/>
      <c r="BC4" s="412"/>
      <c r="BD4" s="412"/>
      <c r="BE4" s="412"/>
      <c r="BF4" s="412"/>
      <c r="BG4" s="412"/>
      <c r="BH4" s="412"/>
      <c r="BI4" s="412"/>
      <c r="BJ4" s="412"/>
      <c r="BK4" s="412"/>
      <c r="BL4" s="412"/>
      <c r="BM4" s="413"/>
      <c r="BN4" s="414">
        <v>33745796</v>
      </c>
      <c r="BO4" s="415"/>
      <c r="BP4" s="415"/>
      <c r="BQ4" s="415"/>
      <c r="BR4" s="415"/>
      <c r="BS4" s="415"/>
      <c r="BT4" s="415"/>
      <c r="BU4" s="416"/>
      <c r="BV4" s="414">
        <v>33108351</v>
      </c>
      <c r="BW4" s="415"/>
      <c r="BX4" s="415"/>
      <c r="BY4" s="415"/>
      <c r="BZ4" s="415"/>
      <c r="CA4" s="415"/>
      <c r="CB4" s="415"/>
      <c r="CC4" s="416"/>
      <c r="CD4" s="585" t="s">
        <v>73</v>
      </c>
      <c r="CE4" s="586"/>
      <c r="CF4" s="586"/>
      <c r="CG4" s="586"/>
      <c r="CH4" s="586"/>
      <c r="CI4" s="586"/>
      <c r="CJ4" s="586"/>
      <c r="CK4" s="586"/>
      <c r="CL4" s="586"/>
      <c r="CM4" s="586"/>
      <c r="CN4" s="586"/>
      <c r="CO4" s="586"/>
      <c r="CP4" s="586"/>
      <c r="CQ4" s="586"/>
      <c r="CR4" s="586"/>
      <c r="CS4" s="587"/>
      <c r="CT4" s="588">
        <v>13.2</v>
      </c>
      <c r="CU4" s="589"/>
      <c r="CV4" s="589"/>
      <c r="CW4" s="589"/>
      <c r="CX4" s="589"/>
      <c r="CY4" s="589"/>
      <c r="CZ4" s="589"/>
      <c r="DA4" s="590"/>
      <c r="DB4" s="588">
        <v>13.3</v>
      </c>
      <c r="DC4" s="589"/>
      <c r="DD4" s="589"/>
      <c r="DE4" s="589"/>
      <c r="DF4" s="589"/>
      <c r="DG4" s="589"/>
      <c r="DH4" s="589"/>
      <c r="DI4" s="590"/>
    </row>
    <row r="5" spans="1:119" ht="18.75" customHeight="1" x14ac:dyDescent="0.2">
      <c r="A5" s="180"/>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74</v>
      </c>
      <c r="AN5" s="393"/>
      <c r="AO5" s="393"/>
      <c r="AP5" s="393"/>
      <c r="AQ5" s="393"/>
      <c r="AR5" s="393"/>
      <c r="AS5" s="393"/>
      <c r="AT5" s="394"/>
      <c r="AU5" s="469" t="s">
        <v>563</v>
      </c>
      <c r="AV5" s="470"/>
      <c r="AW5" s="470"/>
      <c r="AX5" s="470"/>
      <c r="AY5" s="399" t="s">
        <v>564</v>
      </c>
      <c r="AZ5" s="400"/>
      <c r="BA5" s="400"/>
      <c r="BB5" s="400"/>
      <c r="BC5" s="400"/>
      <c r="BD5" s="400"/>
      <c r="BE5" s="400"/>
      <c r="BF5" s="400"/>
      <c r="BG5" s="400"/>
      <c r="BH5" s="400"/>
      <c r="BI5" s="400"/>
      <c r="BJ5" s="400"/>
      <c r="BK5" s="400"/>
      <c r="BL5" s="400"/>
      <c r="BM5" s="401"/>
      <c r="BN5" s="419">
        <v>31480583</v>
      </c>
      <c r="BO5" s="420"/>
      <c r="BP5" s="420"/>
      <c r="BQ5" s="420"/>
      <c r="BR5" s="420"/>
      <c r="BS5" s="420"/>
      <c r="BT5" s="420"/>
      <c r="BU5" s="421"/>
      <c r="BV5" s="419">
        <v>30606435</v>
      </c>
      <c r="BW5" s="420"/>
      <c r="BX5" s="420"/>
      <c r="BY5" s="420"/>
      <c r="BZ5" s="420"/>
      <c r="CA5" s="420"/>
      <c r="CB5" s="420"/>
      <c r="CC5" s="421"/>
      <c r="CD5" s="428" t="s">
        <v>76</v>
      </c>
      <c r="CE5" s="373"/>
      <c r="CF5" s="373"/>
      <c r="CG5" s="373"/>
      <c r="CH5" s="373"/>
      <c r="CI5" s="373"/>
      <c r="CJ5" s="373"/>
      <c r="CK5" s="373"/>
      <c r="CL5" s="373"/>
      <c r="CM5" s="373"/>
      <c r="CN5" s="373"/>
      <c r="CO5" s="373"/>
      <c r="CP5" s="373"/>
      <c r="CQ5" s="373"/>
      <c r="CR5" s="373"/>
      <c r="CS5" s="429"/>
      <c r="CT5" s="389">
        <v>99.2</v>
      </c>
      <c r="CU5" s="390"/>
      <c r="CV5" s="390"/>
      <c r="CW5" s="390"/>
      <c r="CX5" s="390"/>
      <c r="CY5" s="390"/>
      <c r="CZ5" s="390"/>
      <c r="DA5" s="391"/>
      <c r="DB5" s="389">
        <v>95</v>
      </c>
      <c r="DC5" s="390"/>
      <c r="DD5" s="390"/>
      <c r="DE5" s="390"/>
      <c r="DF5" s="390"/>
      <c r="DG5" s="390"/>
      <c r="DH5" s="390"/>
      <c r="DI5" s="391"/>
    </row>
    <row r="6" spans="1:119" ht="18.75" customHeight="1" x14ac:dyDescent="0.2">
      <c r="A6" s="180"/>
      <c r="B6" s="565" t="s">
        <v>77</v>
      </c>
      <c r="C6" s="434"/>
      <c r="D6" s="434"/>
      <c r="E6" s="566"/>
      <c r="F6" s="566"/>
      <c r="G6" s="566"/>
      <c r="H6" s="566"/>
      <c r="I6" s="566"/>
      <c r="J6" s="566"/>
      <c r="K6" s="566"/>
      <c r="L6" s="566" t="s">
        <v>565</v>
      </c>
      <c r="M6" s="566"/>
      <c r="N6" s="566"/>
      <c r="O6" s="566"/>
      <c r="P6" s="566"/>
      <c r="Q6" s="566"/>
      <c r="R6" s="461"/>
      <c r="S6" s="461"/>
      <c r="T6" s="461"/>
      <c r="U6" s="461"/>
      <c r="V6" s="572"/>
      <c r="W6" s="500" t="s">
        <v>78</v>
      </c>
      <c r="X6" s="433"/>
      <c r="Y6" s="433"/>
      <c r="Z6" s="433"/>
      <c r="AA6" s="433"/>
      <c r="AB6" s="434"/>
      <c r="AC6" s="577" t="s">
        <v>566</v>
      </c>
      <c r="AD6" s="578"/>
      <c r="AE6" s="578"/>
      <c r="AF6" s="578"/>
      <c r="AG6" s="578"/>
      <c r="AH6" s="578"/>
      <c r="AI6" s="578"/>
      <c r="AJ6" s="578"/>
      <c r="AK6" s="578"/>
      <c r="AL6" s="579"/>
      <c r="AM6" s="489" t="s">
        <v>79</v>
      </c>
      <c r="AN6" s="393"/>
      <c r="AO6" s="393"/>
      <c r="AP6" s="393"/>
      <c r="AQ6" s="393"/>
      <c r="AR6" s="393"/>
      <c r="AS6" s="393"/>
      <c r="AT6" s="394"/>
      <c r="AU6" s="469" t="s">
        <v>567</v>
      </c>
      <c r="AV6" s="470"/>
      <c r="AW6" s="470"/>
      <c r="AX6" s="470"/>
      <c r="AY6" s="399" t="s">
        <v>568</v>
      </c>
      <c r="AZ6" s="400"/>
      <c r="BA6" s="400"/>
      <c r="BB6" s="400"/>
      <c r="BC6" s="400"/>
      <c r="BD6" s="400"/>
      <c r="BE6" s="400"/>
      <c r="BF6" s="400"/>
      <c r="BG6" s="400"/>
      <c r="BH6" s="400"/>
      <c r="BI6" s="400"/>
      <c r="BJ6" s="400"/>
      <c r="BK6" s="400"/>
      <c r="BL6" s="400"/>
      <c r="BM6" s="401"/>
      <c r="BN6" s="419">
        <v>2265213</v>
      </c>
      <c r="BO6" s="420"/>
      <c r="BP6" s="420"/>
      <c r="BQ6" s="420"/>
      <c r="BR6" s="420"/>
      <c r="BS6" s="420"/>
      <c r="BT6" s="420"/>
      <c r="BU6" s="421"/>
      <c r="BV6" s="419">
        <v>2501916</v>
      </c>
      <c r="BW6" s="420"/>
      <c r="BX6" s="420"/>
      <c r="BY6" s="420"/>
      <c r="BZ6" s="420"/>
      <c r="CA6" s="420"/>
      <c r="CB6" s="420"/>
      <c r="CC6" s="421"/>
      <c r="CD6" s="428" t="s">
        <v>569</v>
      </c>
      <c r="CE6" s="373"/>
      <c r="CF6" s="373"/>
      <c r="CG6" s="373"/>
      <c r="CH6" s="373"/>
      <c r="CI6" s="373"/>
      <c r="CJ6" s="373"/>
      <c r="CK6" s="373"/>
      <c r="CL6" s="373"/>
      <c r="CM6" s="373"/>
      <c r="CN6" s="373"/>
      <c r="CO6" s="373"/>
      <c r="CP6" s="373"/>
      <c r="CQ6" s="373"/>
      <c r="CR6" s="373"/>
      <c r="CS6" s="429"/>
      <c r="CT6" s="562">
        <v>100.3</v>
      </c>
      <c r="CU6" s="563"/>
      <c r="CV6" s="563"/>
      <c r="CW6" s="563"/>
      <c r="CX6" s="563"/>
      <c r="CY6" s="563"/>
      <c r="CZ6" s="563"/>
      <c r="DA6" s="564"/>
      <c r="DB6" s="562">
        <v>97.9</v>
      </c>
      <c r="DC6" s="563"/>
      <c r="DD6" s="563"/>
      <c r="DE6" s="563"/>
      <c r="DF6" s="563"/>
      <c r="DG6" s="563"/>
      <c r="DH6" s="563"/>
      <c r="DI6" s="564"/>
    </row>
    <row r="7" spans="1:119" ht="18.75" customHeight="1" x14ac:dyDescent="0.2">
      <c r="A7" s="180"/>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80</v>
      </c>
      <c r="AN7" s="393"/>
      <c r="AO7" s="393"/>
      <c r="AP7" s="393"/>
      <c r="AQ7" s="393"/>
      <c r="AR7" s="393"/>
      <c r="AS7" s="393"/>
      <c r="AT7" s="394"/>
      <c r="AU7" s="469" t="s">
        <v>570</v>
      </c>
      <c r="AV7" s="470"/>
      <c r="AW7" s="470"/>
      <c r="AX7" s="470"/>
      <c r="AY7" s="399" t="s">
        <v>571</v>
      </c>
      <c r="AZ7" s="400"/>
      <c r="BA7" s="400"/>
      <c r="BB7" s="400"/>
      <c r="BC7" s="400"/>
      <c r="BD7" s="400"/>
      <c r="BE7" s="400"/>
      <c r="BF7" s="400"/>
      <c r="BG7" s="400"/>
      <c r="BH7" s="400"/>
      <c r="BI7" s="400"/>
      <c r="BJ7" s="400"/>
      <c r="BK7" s="400"/>
      <c r="BL7" s="400"/>
      <c r="BM7" s="401"/>
      <c r="BN7" s="419">
        <v>31014</v>
      </c>
      <c r="BO7" s="420"/>
      <c r="BP7" s="420"/>
      <c r="BQ7" s="420"/>
      <c r="BR7" s="420"/>
      <c r="BS7" s="420"/>
      <c r="BT7" s="420"/>
      <c r="BU7" s="421"/>
      <c r="BV7" s="419">
        <v>160283</v>
      </c>
      <c r="BW7" s="420"/>
      <c r="BX7" s="420"/>
      <c r="BY7" s="420"/>
      <c r="BZ7" s="420"/>
      <c r="CA7" s="420"/>
      <c r="CB7" s="420"/>
      <c r="CC7" s="421"/>
      <c r="CD7" s="428" t="s">
        <v>81</v>
      </c>
      <c r="CE7" s="373"/>
      <c r="CF7" s="373"/>
      <c r="CG7" s="373"/>
      <c r="CH7" s="373"/>
      <c r="CI7" s="373"/>
      <c r="CJ7" s="373"/>
      <c r="CK7" s="373"/>
      <c r="CL7" s="373"/>
      <c r="CM7" s="373"/>
      <c r="CN7" s="373"/>
      <c r="CO7" s="373"/>
      <c r="CP7" s="373"/>
      <c r="CQ7" s="373"/>
      <c r="CR7" s="373"/>
      <c r="CS7" s="429"/>
      <c r="CT7" s="419">
        <v>16981218</v>
      </c>
      <c r="CU7" s="420"/>
      <c r="CV7" s="420"/>
      <c r="CW7" s="420"/>
      <c r="CX7" s="420"/>
      <c r="CY7" s="420"/>
      <c r="CZ7" s="420"/>
      <c r="DA7" s="421"/>
      <c r="DB7" s="419">
        <v>17631866</v>
      </c>
      <c r="DC7" s="420"/>
      <c r="DD7" s="420"/>
      <c r="DE7" s="420"/>
      <c r="DF7" s="420"/>
      <c r="DG7" s="420"/>
      <c r="DH7" s="420"/>
      <c r="DI7" s="421"/>
    </row>
    <row r="8" spans="1:119" ht="18.75" customHeight="1" thickBot="1" x14ac:dyDescent="0.25">
      <c r="A8" s="180"/>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82</v>
      </c>
      <c r="AN8" s="393"/>
      <c r="AO8" s="393"/>
      <c r="AP8" s="393"/>
      <c r="AQ8" s="393"/>
      <c r="AR8" s="393"/>
      <c r="AS8" s="393"/>
      <c r="AT8" s="394"/>
      <c r="AU8" s="469" t="s">
        <v>75</v>
      </c>
      <c r="AV8" s="470"/>
      <c r="AW8" s="470"/>
      <c r="AX8" s="470"/>
      <c r="AY8" s="399" t="s">
        <v>572</v>
      </c>
      <c r="AZ8" s="400"/>
      <c r="BA8" s="400"/>
      <c r="BB8" s="400"/>
      <c r="BC8" s="400"/>
      <c r="BD8" s="400"/>
      <c r="BE8" s="400"/>
      <c r="BF8" s="400"/>
      <c r="BG8" s="400"/>
      <c r="BH8" s="400"/>
      <c r="BI8" s="400"/>
      <c r="BJ8" s="400"/>
      <c r="BK8" s="400"/>
      <c r="BL8" s="400"/>
      <c r="BM8" s="401"/>
      <c r="BN8" s="419">
        <v>2234199</v>
      </c>
      <c r="BO8" s="420"/>
      <c r="BP8" s="420"/>
      <c r="BQ8" s="420"/>
      <c r="BR8" s="420"/>
      <c r="BS8" s="420"/>
      <c r="BT8" s="420"/>
      <c r="BU8" s="421"/>
      <c r="BV8" s="419">
        <v>2341633</v>
      </c>
      <c r="BW8" s="420"/>
      <c r="BX8" s="420"/>
      <c r="BY8" s="420"/>
      <c r="BZ8" s="420"/>
      <c r="CA8" s="420"/>
      <c r="CB8" s="420"/>
      <c r="CC8" s="421"/>
      <c r="CD8" s="428" t="s">
        <v>83</v>
      </c>
      <c r="CE8" s="373"/>
      <c r="CF8" s="373"/>
      <c r="CG8" s="373"/>
      <c r="CH8" s="373"/>
      <c r="CI8" s="373"/>
      <c r="CJ8" s="373"/>
      <c r="CK8" s="373"/>
      <c r="CL8" s="373"/>
      <c r="CM8" s="373"/>
      <c r="CN8" s="373"/>
      <c r="CO8" s="373"/>
      <c r="CP8" s="373"/>
      <c r="CQ8" s="373"/>
      <c r="CR8" s="373"/>
      <c r="CS8" s="429"/>
      <c r="CT8" s="524">
        <v>0.33</v>
      </c>
      <c r="CU8" s="525"/>
      <c r="CV8" s="525"/>
      <c r="CW8" s="525"/>
      <c r="CX8" s="525"/>
      <c r="CY8" s="525"/>
      <c r="CZ8" s="525"/>
      <c r="DA8" s="526"/>
      <c r="DB8" s="524">
        <v>0.33</v>
      </c>
      <c r="DC8" s="525"/>
      <c r="DD8" s="525"/>
      <c r="DE8" s="525"/>
      <c r="DF8" s="525"/>
      <c r="DG8" s="525"/>
      <c r="DH8" s="525"/>
      <c r="DI8" s="526"/>
    </row>
    <row r="9" spans="1:119" ht="18.75" customHeight="1" thickBot="1" x14ac:dyDescent="0.25">
      <c r="A9" s="180"/>
      <c r="B9" s="551" t="s">
        <v>84</v>
      </c>
      <c r="C9" s="552"/>
      <c r="D9" s="552"/>
      <c r="E9" s="552"/>
      <c r="F9" s="552"/>
      <c r="G9" s="552"/>
      <c r="H9" s="552"/>
      <c r="I9" s="552"/>
      <c r="J9" s="552"/>
      <c r="K9" s="472"/>
      <c r="L9" s="553" t="s">
        <v>85</v>
      </c>
      <c r="M9" s="554"/>
      <c r="N9" s="554"/>
      <c r="O9" s="554"/>
      <c r="P9" s="554"/>
      <c r="Q9" s="555"/>
      <c r="R9" s="556">
        <v>49025</v>
      </c>
      <c r="S9" s="557"/>
      <c r="T9" s="557"/>
      <c r="U9" s="557"/>
      <c r="V9" s="558"/>
      <c r="W9" s="483" t="s">
        <v>86</v>
      </c>
      <c r="X9" s="484"/>
      <c r="Y9" s="484"/>
      <c r="Z9" s="484"/>
      <c r="AA9" s="484"/>
      <c r="AB9" s="484"/>
      <c r="AC9" s="484"/>
      <c r="AD9" s="484"/>
      <c r="AE9" s="484"/>
      <c r="AF9" s="484"/>
      <c r="AG9" s="484"/>
      <c r="AH9" s="484"/>
      <c r="AI9" s="484"/>
      <c r="AJ9" s="484"/>
      <c r="AK9" s="484"/>
      <c r="AL9" s="559"/>
      <c r="AM9" s="489" t="s">
        <v>87</v>
      </c>
      <c r="AN9" s="393"/>
      <c r="AO9" s="393"/>
      <c r="AP9" s="393"/>
      <c r="AQ9" s="393"/>
      <c r="AR9" s="393"/>
      <c r="AS9" s="393"/>
      <c r="AT9" s="394"/>
      <c r="AU9" s="469" t="s">
        <v>573</v>
      </c>
      <c r="AV9" s="470"/>
      <c r="AW9" s="470"/>
      <c r="AX9" s="470"/>
      <c r="AY9" s="399" t="s">
        <v>574</v>
      </c>
      <c r="AZ9" s="400"/>
      <c r="BA9" s="400"/>
      <c r="BB9" s="400"/>
      <c r="BC9" s="400"/>
      <c r="BD9" s="400"/>
      <c r="BE9" s="400"/>
      <c r="BF9" s="400"/>
      <c r="BG9" s="400"/>
      <c r="BH9" s="400"/>
      <c r="BI9" s="400"/>
      <c r="BJ9" s="400"/>
      <c r="BK9" s="400"/>
      <c r="BL9" s="400"/>
      <c r="BM9" s="401"/>
      <c r="BN9" s="419">
        <v>-107434</v>
      </c>
      <c r="BO9" s="420"/>
      <c r="BP9" s="420"/>
      <c r="BQ9" s="420"/>
      <c r="BR9" s="420"/>
      <c r="BS9" s="420"/>
      <c r="BT9" s="420"/>
      <c r="BU9" s="421"/>
      <c r="BV9" s="419">
        <v>1099758</v>
      </c>
      <c r="BW9" s="420"/>
      <c r="BX9" s="420"/>
      <c r="BY9" s="420"/>
      <c r="BZ9" s="420"/>
      <c r="CA9" s="420"/>
      <c r="CB9" s="420"/>
      <c r="CC9" s="421"/>
      <c r="CD9" s="428" t="s">
        <v>88</v>
      </c>
      <c r="CE9" s="373"/>
      <c r="CF9" s="373"/>
      <c r="CG9" s="373"/>
      <c r="CH9" s="373"/>
      <c r="CI9" s="373"/>
      <c r="CJ9" s="373"/>
      <c r="CK9" s="373"/>
      <c r="CL9" s="373"/>
      <c r="CM9" s="373"/>
      <c r="CN9" s="373"/>
      <c r="CO9" s="373"/>
      <c r="CP9" s="373"/>
      <c r="CQ9" s="373"/>
      <c r="CR9" s="373"/>
      <c r="CS9" s="429"/>
      <c r="CT9" s="389">
        <v>18.100000000000001</v>
      </c>
      <c r="CU9" s="390"/>
      <c r="CV9" s="390"/>
      <c r="CW9" s="390"/>
      <c r="CX9" s="390"/>
      <c r="CY9" s="390"/>
      <c r="CZ9" s="390"/>
      <c r="DA9" s="391"/>
      <c r="DB9" s="389">
        <v>17.899999999999999</v>
      </c>
      <c r="DC9" s="390"/>
      <c r="DD9" s="390"/>
      <c r="DE9" s="390"/>
      <c r="DF9" s="390"/>
      <c r="DG9" s="390"/>
      <c r="DH9" s="390"/>
      <c r="DI9" s="391"/>
    </row>
    <row r="10" spans="1:119" ht="18.75" customHeight="1" thickBot="1" x14ac:dyDescent="0.25">
      <c r="A10" s="180"/>
      <c r="B10" s="551"/>
      <c r="C10" s="552"/>
      <c r="D10" s="552"/>
      <c r="E10" s="552"/>
      <c r="F10" s="552"/>
      <c r="G10" s="552"/>
      <c r="H10" s="552"/>
      <c r="I10" s="552"/>
      <c r="J10" s="552"/>
      <c r="K10" s="472"/>
      <c r="L10" s="392" t="s">
        <v>89</v>
      </c>
      <c r="M10" s="393"/>
      <c r="N10" s="393"/>
      <c r="O10" s="393"/>
      <c r="P10" s="393"/>
      <c r="Q10" s="394"/>
      <c r="R10" s="395">
        <v>52264</v>
      </c>
      <c r="S10" s="396"/>
      <c r="T10" s="396"/>
      <c r="U10" s="396"/>
      <c r="V10" s="398"/>
      <c r="W10" s="560"/>
      <c r="X10" s="370"/>
      <c r="Y10" s="370"/>
      <c r="Z10" s="370"/>
      <c r="AA10" s="370"/>
      <c r="AB10" s="370"/>
      <c r="AC10" s="370"/>
      <c r="AD10" s="370"/>
      <c r="AE10" s="370"/>
      <c r="AF10" s="370"/>
      <c r="AG10" s="370"/>
      <c r="AH10" s="370"/>
      <c r="AI10" s="370"/>
      <c r="AJ10" s="370"/>
      <c r="AK10" s="370"/>
      <c r="AL10" s="561"/>
      <c r="AM10" s="489" t="s">
        <v>90</v>
      </c>
      <c r="AN10" s="393"/>
      <c r="AO10" s="393"/>
      <c r="AP10" s="393"/>
      <c r="AQ10" s="393"/>
      <c r="AR10" s="393"/>
      <c r="AS10" s="393"/>
      <c r="AT10" s="394"/>
      <c r="AU10" s="469" t="s">
        <v>575</v>
      </c>
      <c r="AV10" s="470"/>
      <c r="AW10" s="470"/>
      <c r="AX10" s="470"/>
      <c r="AY10" s="399" t="s">
        <v>576</v>
      </c>
      <c r="AZ10" s="400"/>
      <c r="BA10" s="400"/>
      <c r="BB10" s="400"/>
      <c r="BC10" s="400"/>
      <c r="BD10" s="400"/>
      <c r="BE10" s="400"/>
      <c r="BF10" s="400"/>
      <c r="BG10" s="400"/>
      <c r="BH10" s="400"/>
      <c r="BI10" s="400"/>
      <c r="BJ10" s="400"/>
      <c r="BK10" s="400"/>
      <c r="BL10" s="400"/>
      <c r="BM10" s="401"/>
      <c r="BN10" s="419">
        <v>213947</v>
      </c>
      <c r="BO10" s="420"/>
      <c r="BP10" s="420"/>
      <c r="BQ10" s="420"/>
      <c r="BR10" s="420"/>
      <c r="BS10" s="420"/>
      <c r="BT10" s="420"/>
      <c r="BU10" s="421"/>
      <c r="BV10" s="419">
        <v>81644</v>
      </c>
      <c r="BW10" s="420"/>
      <c r="BX10" s="420"/>
      <c r="BY10" s="420"/>
      <c r="BZ10" s="420"/>
      <c r="CA10" s="420"/>
      <c r="CB10" s="420"/>
      <c r="CC10" s="421"/>
      <c r="CD10" s="361" t="s">
        <v>577</v>
      </c>
      <c r="CE10" s="362"/>
      <c r="CF10" s="362"/>
      <c r="CG10" s="362"/>
      <c r="CH10" s="362"/>
      <c r="CI10" s="362"/>
      <c r="CJ10" s="362"/>
      <c r="CK10" s="362"/>
      <c r="CL10" s="362"/>
      <c r="CM10" s="362"/>
      <c r="CN10" s="362"/>
      <c r="CO10" s="362"/>
      <c r="CP10" s="362"/>
      <c r="CQ10" s="362"/>
      <c r="CR10" s="362"/>
      <c r="CS10" s="363"/>
      <c r="CT10" s="183"/>
      <c r="CU10" s="184"/>
      <c r="CV10" s="184"/>
      <c r="CW10" s="184"/>
      <c r="CX10" s="184"/>
      <c r="CY10" s="184"/>
      <c r="CZ10" s="184"/>
      <c r="DA10" s="185"/>
      <c r="DB10" s="183"/>
      <c r="DC10" s="184"/>
      <c r="DD10" s="184"/>
      <c r="DE10" s="184"/>
      <c r="DF10" s="184"/>
      <c r="DG10" s="184"/>
      <c r="DH10" s="184"/>
      <c r="DI10" s="185"/>
    </row>
    <row r="11" spans="1:119" ht="18.75" customHeight="1" thickBot="1" x14ac:dyDescent="0.25">
      <c r="A11" s="180"/>
      <c r="B11" s="551"/>
      <c r="C11" s="552"/>
      <c r="D11" s="552"/>
      <c r="E11" s="552"/>
      <c r="F11" s="552"/>
      <c r="G11" s="552"/>
      <c r="H11" s="552"/>
      <c r="I11" s="552"/>
      <c r="J11" s="552"/>
      <c r="K11" s="472"/>
      <c r="L11" s="374" t="s">
        <v>91</v>
      </c>
      <c r="M11" s="375"/>
      <c r="N11" s="375"/>
      <c r="O11" s="375"/>
      <c r="P11" s="375"/>
      <c r="Q11" s="376"/>
      <c r="R11" s="548" t="s">
        <v>92</v>
      </c>
      <c r="S11" s="549"/>
      <c r="T11" s="549"/>
      <c r="U11" s="549"/>
      <c r="V11" s="550"/>
      <c r="W11" s="560"/>
      <c r="X11" s="370"/>
      <c r="Y11" s="370"/>
      <c r="Z11" s="370"/>
      <c r="AA11" s="370"/>
      <c r="AB11" s="370"/>
      <c r="AC11" s="370"/>
      <c r="AD11" s="370"/>
      <c r="AE11" s="370"/>
      <c r="AF11" s="370"/>
      <c r="AG11" s="370"/>
      <c r="AH11" s="370"/>
      <c r="AI11" s="370"/>
      <c r="AJ11" s="370"/>
      <c r="AK11" s="370"/>
      <c r="AL11" s="561"/>
      <c r="AM11" s="489" t="s">
        <v>93</v>
      </c>
      <c r="AN11" s="393"/>
      <c r="AO11" s="393"/>
      <c r="AP11" s="393"/>
      <c r="AQ11" s="393"/>
      <c r="AR11" s="393"/>
      <c r="AS11" s="393"/>
      <c r="AT11" s="394"/>
      <c r="AU11" s="469" t="s">
        <v>575</v>
      </c>
      <c r="AV11" s="470"/>
      <c r="AW11" s="470"/>
      <c r="AX11" s="470"/>
      <c r="AY11" s="399" t="s">
        <v>578</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94</v>
      </c>
      <c r="CE11" s="373"/>
      <c r="CF11" s="373"/>
      <c r="CG11" s="373"/>
      <c r="CH11" s="373"/>
      <c r="CI11" s="373"/>
      <c r="CJ11" s="373"/>
      <c r="CK11" s="373"/>
      <c r="CL11" s="373"/>
      <c r="CM11" s="373"/>
      <c r="CN11" s="373"/>
      <c r="CO11" s="373"/>
      <c r="CP11" s="373"/>
      <c r="CQ11" s="373"/>
      <c r="CR11" s="373"/>
      <c r="CS11" s="429"/>
      <c r="CT11" s="524" t="s">
        <v>579</v>
      </c>
      <c r="CU11" s="525"/>
      <c r="CV11" s="525"/>
      <c r="CW11" s="525"/>
      <c r="CX11" s="525"/>
      <c r="CY11" s="525"/>
      <c r="CZ11" s="525"/>
      <c r="DA11" s="526"/>
      <c r="DB11" s="524" t="s">
        <v>580</v>
      </c>
      <c r="DC11" s="525"/>
      <c r="DD11" s="525"/>
      <c r="DE11" s="525"/>
      <c r="DF11" s="525"/>
      <c r="DG11" s="525"/>
      <c r="DH11" s="525"/>
      <c r="DI11" s="526"/>
    </row>
    <row r="12" spans="1:119" ht="18.75" customHeight="1" x14ac:dyDescent="0.2">
      <c r="A12" s="180"/>
      <c r="B12" s="527" t="s">
        <v>96</v>
      </c>
      <c r="C12" s="528"/>
      <c r="D12" s="528"/>
      <c r="E12" s="528"/>
      <c r="F12" s="528"/>
      <c r="G12" s="528"/>
      <c r="H12" s="528"/>
      <c r="I12" s="528"/>
      <c r="J12" s="528"/>
      <c r="K12" s="529"/>
      <c r="L12" s="536" t="s">
        <v>97</v>
      </c>
      <c r="M12" s="537"/>
      <c r="N12" s="537"/>
      <c r="O12" s="537"/>
      <c r="P12" s="537"/>
      <c r="Q12" s="538"/>
      <c r="R12" s="539">
        <v>49397</v>
      </c>
      <c r="S12" s="540"/>
      <c r="T12" s="540"/>
      <c r="U12" s="540"/>
      <c r="V12" s="541"/>
      <c r="W12" s="542" t="s">
        <v>0</v>
      </c>
      <c r="X12" s="470"/>
      <c r="Y12" s="470"/>
      <c r="Z12" s="470"/>
      <c r="AA12" s="470"/>
      <c r="AB12" s="543"/>
      <c r="AC12" s="544" t="s">
        <v>98</v>
      </c>
      <c r="AD12" s="545"/>
      <c r="AE12" s="545"/>
      <c r="AF12" s="545"/>
      <c r="AG12" s="546"/>
      <c r="AH12" s="544" t="s">
        <v>99</v>
      </c>
      <c r="AI12" s="545"/>
      <c r="AJ12" s="545"/>
      <c r="AK12" s="545"/>
      <c r="AL12" s="547"/>
      <c r="AM12" s="489" t="s">
        <v>100</v>
      </c>
      <c r="AN12" s="393"/>
      <c r="AO12" s="393"/>
      <c r="AP12" s="393"/>
      <c r="AQ12" s="393"/>
      <c r="AR12" s="393"/>
      <c r="AS12" s="393"/>
      <c r="AT12" s="394"/>
      <c r="AU12" s="469" t="s">
        <v>581</v>
      </c>
      <c r="AV12" s="470"/>
      <c r="AW12" s="470"/>
      <c r="AX12" s="470"/>
      <c r="AY12" s="399" t="s">
        <v>582</v>
      </c>
      <c r="AZ12" s="400"/>
      <c r="BA12" s="400"/>
      <c r="BB12" s="400"/>
      <c r="BC12" s="400"/>
      <c r="BD12" s="400"/>
      <c r="BE12" s="400"/>
      <c r="BF12" s="400"/>
      <c r="BG12" s="400"/>
      <c r="BH12" s="400"/>
      <c r="BI12" s="400"/>
      <c r="BJ12" s="400"/>
      <c r="BK12" s="400"/>
      <c r="BL12" s="400"/>
      <c r="BM12" s="401"/>
      <c r="BN12" s="419">
        <v>600000</v>
      </c>
      <c r="BO12" s="420"/>
      <c r="BP12" s="420"/>
      <c r="BQ12" s="420"/>
      <c r="BR12" s="420"/>
      <c r="BS12" s="420"/>
      <c r="BT12" s="420"/>
      <c r="BU12" s="421"/>
      <c r="BV12" s="419">
        <v>0</v>
      </c>
      <c r="BW12" s="420"/>
      <c r="BX12" s="420"/>
      <c r="BY12" s="420"/>
      <c r="BZ12" s="420"/>
      <c r="CA12" s="420"/>
      <c r="CB12" s="420"/>
      <c r="CC12" s="421"/>
      <c r="CD12" s="428" t="s">
        <v>101</v>
      </c>
      <c r="CE12" s="373"/>
      <c r="CF12" s="373"/>
      <c r="CG12" s="373"/>
      <c r="CH12" s="373"/>
      <c r="CI12" s="373"/>
      <c r="CJ12" s="373"/>
      <c r="CK12" s="373"/>
      <c r="CL12" s="373"/>
      <c r="CM12" s="373"/>
      <c r="CN12" s="373"/>
      <c r="CO12" s="373"/>
      <c r="CP12" s="373"/>
      <c r="CQ12" s="373"/>
      <c r="CR12" s="373"/>
      <c r="CS12" s="429"/>
      <c r="CT12" s="524" t="s">
        <v>579</v>
      </c>
      <c r="CU12" s="525"/>
      <c r="CV12" s="525"/>
      <c r="CW12" s="525"/>
      <c r="CX12" s="525"/>
      <c r="CY12" s="525"/>
      <c r="CZ12" s="525"/>
      <c r="DA12" s="526"/>
      <c r="DB12" s="524" t="s">
        <v>579</v>
      </c>
      <c r="DC12" s="525"/>
      <c r="DD12" s="525"/>
      <c r="DE12" s="525"/>
      <c r="DF12" s="525"/>
      <c r="DG12" s="525"/>
      <c r="DH12" s="525"/>
      <c r="DI12" s="526"/>
    </row>
    <row r="13" spans="1:119" ht="18.75" customHeight="1" x14ac:dyDescent="0.2">
      <c r="A13" s="180"/>
      <c r="B13" s="530"/>
      <c r="C13" s="531"/>
      <c r="D13" s="531"/>
      <c r="E13" s="531"/>
      <c r="F13" s="531"/>
      <c r="G13" s="531"/>
      <c r="H13" s="531"/>
      <c r="I13" s="531"/>
      <c r="J13" s="531"/>
      <c r="K13" s="532"/>
      <c r="L13" s="186"/>
      <c r="M13" s="512" t="s">
        <v>102</v>
      </c>
      <c r="N13" s="513"/>
      <c r="O13" s="513"/>
      <c r="P13" s="513"/>
      <c r="Q13" s="514"/>
      <c r="R13" s="515">
        <v>48990</v>
      </c>
      <c r="S13" s="516"/>
      <c r="T13" s="516"/>
      <c r="U13" s="516"/>
      <c r="V13" s="517"/>
      <c r="W13" s="500" t="s">
        <v>103</v>
      </c>
      <c r="X13" s="433"/>
      <c r="Y13" s="433"/>
      <c r="Z13" s="433"/>
      <c r="AA13" s="433"/>
      <c r="AB13" s="434"/>
      <c r="AC13" s="395">
        <v>3761</v>
      </c>
      <c r="AD13" s="396"/>
      <c r="AE13" s="396"/>
      <c r="AF13" s="396"/>
      <c r="AG13" s="397"/>
      <c r="AH13" s="395">
        <v>4219</v>
      </c>
      <c r="AI13" s="396"/>
      <c r="AJ13" s="396"/>
      <c r="AK13" s="396"/>
      <c r="AL13" s="398"/>
      <c r="AM13" s="489" t="s">
        <v>104</v>
      </c>
      <c r="AN13" s="393"/>
      <c r="AO13" s="393"/>
      <c r="AP13" s="393"/>
      <c r="AQ13" s="393"/>
      <c r="AR13" s="393"/>
      <c r="AS13" s="393"/>
      <c r="AT13" s="394"/>
      <c r="AU13" s="469" t="s">
        <v>583</v>
      </c>
      <c r="AV13" s="470"/>
      <c r="AW13" s="470"/>
      <c r="AX13" s="470"/>
      <c r="AY13" s="399" t="s">
        <v>584</v>
      </c>
      <c r="AZ13" s="400"/>
      <c r="BA13" s="400"/>
      <c r="BB13" s="400"/>
      <c r="BC13" s="400"/>
      <c r="BD13" s="400"/>
      <c r="BE13" s="400"/>
      <c r="BF13" s="400"/>
      <c r="BG13" s="400"/>
      <c r="BH13" s="400"/>
      <c r="BI13" s="400"/>
      <c r="BJ13" s="400"/>
      <c r="BK13" s="400"/>
      <c r="BL13" s="400"/>
      <c r="BM13" s="401"/>
      <c r="BN13" s="419">
        <v>-493487</v>
      </c>
      <c r="BO13" s="420"/>
      <c r="BP13" s="420"/>
      <c r="BQ13" s="420"/>
      <c r="BR13" s="420"/>
      <c r="BS13" s="420"/>
      <c r="BT13" s="420"/>
      <c r="BU13" s="421"/>
      <c r="BV13" s="419">
        <v>1181402</v>
      </c>
      <c r="BW13" s="420"/>
      <c r="BX13" s="420"/>
      <c r="BY13" s="420"/>
      <c r="BZ13" s="420"/>
      <c r="CA13" s="420"/>
      <c r="CB13" s="420"/>
      <c r="CC13" s="421"/>
      <c r="CD13" s="428" t="s">
        <v>105</v>
      </c>
      <c r="CE13" s="373"/>
      <c r="CF13" s="373"/>
      <c r="CG13" s="373"/>
      <c r="CH13" s="373"/>
      <c r="CI13" s="373"/>
      <c r="CJ13" s="373"/>
      <c r="CK13" s="373"/>
      <c r="CL13" s="373"/>
      <c r="CM13" s="373"/>
      <c r="CN13" s="373"/>
      <c r="CO13" s="373"/>
      <c r="CP13" s="373"/>
      <c r="CQ13" s="373"/>
      <c r="CR13" s="373"/>
      <c r="CS13" s="429"/>
      <c r="CT13" s="389">
        <v>9.9</v>
      </c>
      <c r="CU13" s="390"/>
      <c r="CV13" s="390"/>
      <c r="CW13" s="390"/>
      <c r="CX13" s="390"/>
      <c r="CY13" s="390"/>
      <c r="CZ13" s="390"/>
      <c r="DA13" s="391"/>
      <c r="DB13" s="389">
        <v>9.4</v>
      </c>
      <c r="DC13" s="390"/>
      <c r="DD13" s="390"/>
      <c r="DE13" s="390"/>
      <c r="DF13" s="390"/>
      <c r="DG13" s="390"/>
      <c r="DH13" s="390"/>
      <c r="DI13" s="391"/>
    </row>
    <row r="14" spans="1:119" ht="18.75" customHeight="1" thickBot="1" x14ac:dyDescent="0.25">
      <c r="A14" s="180"/>
      <c r="B14" s="530"/>
      <c r="C14" s="531"/>
      <c r="D14" s="531"/>
      <c r="E14" s="531"/>
      <c r="F14" s="531"/>
      <c r="G14" s="531"/>
      <c r="H14" s="531"/>
      <c r="I14" s="531"/>
      <c r="J14" s="531"/>
      <c r="K14" s="532"/>
      <c r="L14" s="505" t="s">
        <v>585</v>
      </c>
      <c r="M14" s="522"/>
      <c r="N14" s="522"/>
      <c r="O14" s="522"/>
      <c r="P14" s="522"/>
      <c r="Q14" s="523"/>
      <c r="R14" s="515">
        <v>50051</v>
      </c>
      <c r="S14" s="516"/>
      <c r="T14" s="516"/>
      <c r="U14" s="516"/>
      <c r="V14" s="517"/>
      <c r="W14" s="518"/>
      <c r="X14" s="436"/>
      <c r="Y14" s="436"/>
      <c r="Z14" s="436"/>
      <c r="AA14" s="436"/>
      <c r="AB14" s="437"/>
      <c r="AC14" s="508">
        <v>15.6</v>
      </c>
      <c r="AD14" s="509"/>
      <c r="AE14" s="509"/>
      <c r="AF14" s="509"/>
      <c r="AG14" s="510"/>
      <c r="AH14" s="508">
        <v>16.600000000000001</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106</v>
      </c>
      <c r="CE14" s="426"/>
      <c r="CF14" s="426"/>
      <c r="CG14" s="426"/>
      <c r="CH14" s="426"/>
      <c r="CI14" s="426"/>
      <c r="CJ14" s="426"/>
      <c r="CK14" s="426"/>
      <c r="CL14" s="426"/>
      <c r="CM14" s="426"/>
      <c r="CN14" s="426"/>
      <c r="CO14" s="426"/>
      <c r="CP14" s="426"/>
      <c r="CQ14" s="426"/>
      <c r="CR14" s="426"/>
      <c r="CS14" s="427"/>
      <c r="CT14" s="519" t="s">
        <v>586</v>
      </c>
      <c r="CU14" s="520"/>
      <c r="CV14" s="520"/>
      <c r="CW14" s="520"/>
      <c r="CX14" s="520"/>
      <c r="CY14" s="520"/>
      <c r="CZ14" s="520"/>
      <c r="DA14" s="521"/>
      <c r="DB14" s="519" t="s">
        <v>587</v>
      </c>
      <c r="DC14" s="520"/>
      <c r="DD14" s="520"/>
      <c r="DE14" s="520"/>
      <c r="DF14" s="520"/>
      <c r="DG14" s="520"/>
      <c r="DH14" s="520"/>
      <c r="DI14" s="521"/>
    </row>
    <row r="15" spans="1:119" ht="18.75" customHeight="1" x14ac:dyDescent="0.2">
      <c r="A15" s="180"/>
      <c r="B15" s="530"/>
      <c r="C15" s="531"/>
      <c r="D15" s="531"/>
      <c r="E15" s="531"/>
      <c r="F15" s="531"/>
      <c r="G15" s="531"/>
      <c r="H15" s="531"/>
      <c r="I15" s="531"/>
      <c r="J15" s="531"/>
      <c r="K15" s="532"/>
      <c r="L15" s="186"/>
      <c r="M15" s="512" t="s">
        <v>588</v>
      </c>
      <c r="N15" s="513"/>
      <c r="O15" s="513"/>
      <c r="P15" s="513"/>
      <c r="Q15" s="514"/>
      <c r="R15" s="515">
        <v>49687</v>
      </c>
      <c r="S15" s="516"/>
      <c r="T15" s="516"/>
      <c r="U15" s="516"/>
      <c r="V15" s="517"/>
      <c r="W15" s="500" t="s">
        <v>107</v>
      </c>
      <c r="X15" s="433"/>
      <c r="Y15" s="433"/>
      <c r="Z15" s="433"/>
      <c r="AA15" s="433"/>
      <c r="AB15" s="434"/>
      <c r="AC15" s="395">
        <v>6324</v>
      </c>
      <c r="AD15" s="396"/>
      <c r="AE15" s="396"/>
      <c r="AF15" s="396"/>
      <c r="AG15" s="397"/>
      <c r="AH15" s="395">
        <v>6628</v>
      </c>
      <c r="AI15" s="396"/>
      <c r="AJ15" s="396"/>
      <c r="AK15" s="396"/>
      <c r="AL15" s="398"/>
      <c r="AM15" s="489"/>
      <c r="AN15" s="393"/>
      <c r="AO15" s="393"/>
      <c r="AP15" s="393"/>
      <c r="AQ15" s="393"/>
      <c r="AR15" s="393"/>
      <c r="AS15" s="393"/>
      <c r="AT15" s="394"/>
      <c r="AU15" s="469"/>
      <c r="AV15" s="470"/>
      <c r="AW15" s="470"/>
      <c r="AX15" s="470"/>
      <c r="AY15" s="411" t="s">
        <v>589</v>
      </c>
      <c r="AZ15" s="412"/>
      <c r="BA15" s="412"/>
      <c r="BB15" s="412"/>
      <c r="BC15" s="412"/>
      <c r="BD15" s="412"/>
      <c r="BE15" s="412"/>
      <c r="BF15" s="412"/>
      <c r="BG15" s="412"/>
      <c r="BH15" s="412"/>
      <c r="BI15" s="412"/>
      <c r="BJ15" s="412"/>
      <c r="BK15" s="412"/>
      <c r="BL15" s="412"/>
      <c r="BM15" s="413"/>
      <c r="BN15" s="414">
        <v>5305381</v>
      </c>
      <c r="BO15" s="415"/>
      <c r="BP15" s="415"/>
      <c r="BQ15" s="415"/>
      <c r="BR15" s="415"/>
      <c r="BS15" s="415"/>
      <c r="BT15" s="415"/>
      <c r="BU15" s="416"/>
      <c r="BV15" s="414">
        <v>5027454</v>
      </c>
      <c r="BW15" s="415"/>
      <c r="BX15" s="415"/>
      <c r="BY15" s="415"/>
      <c r="BZ15" s="415"/>
      <c r="CA15" s="415"/>
      <c r="CB15" s="415"/>
      <c r="CC15" s="416"/>
      <c r="CD15" s="502" t="s">
        <v>590</v>
      </c>
      <c r="CE15" s="503"/>
      <c r="CF15" s="503"/>
      <c r="CG15" s="503"/>
      <c r="CH15" s="503"/>
      <c r="CI15" s="503"/>
      <c r="CJ15" s="503"/>
      <c r="CK15" s="503"/>
      <c r="CL15" s="503"/>
      <c r="CM15" s="503"/>
      <c r="CN15" s="503"/>
      <c r="CO15" s="503"/>
      <c r="CP15" s="503"/>
      <c r="CQ15" s="503"/>
      <c r="CR15" s="503"/>
      <c r="CS15" s="504"/>
      <c r="CT15" s="187"/>
      <c r="CU15" s="188"/>
      <c r="CV15" s="188"/>
      <c r="CW15" s="188"/>
      <c r="CX15" s="188"/>
      <c r="CY15" s="188"/>
      <c r="CZ15" s="188"/>
      <c r="DA15" s="189"/>
      <c r="DB15" s="187"/>
      <c r="DC15" s="188"/>
      <c r="DD15" s="188"/>
      <c r="DE15" s="188"/>
      <c r="DF15" s="188"/>
      <c r="DG15" s="188"/>
      <c r="DH15" s="188"/>
      <c r="DI15" s="189"/>
    </row>
    <row r="16" spans="1:119" ht="18.75" customHeight="1" x14ac:dyDescent="0.2">
      <c r="A16" s="180"/>
      <c r="B16" s="530"/>
      <c r="C16" s="531"/>
      <c r="D16" s="531"/>
      <c r="E16" s="531"/>
      <c r="F16" s="531"/>
      <c r="G16" s="531"/>
      <c r="H16" s="531"/>
      <c r="I16" s="531"/>
      <c r="J16" s="531"/>
      <c r="K16" s="532"/>
      <c r="L16" s="505" t="s">
        <v>108</v>
      </c>
      <c r="M16" s="506"/>
      <c r="N16" s="506"/>
      <c r="O16" s="506"/>
      <c r="P16" s="506"/>
      <c r="Q16" s="507"/>
      <c r="R16" s="497" t="s">
        <v>591</v>
      </c>
      <c r="S16" s="498"/>
      <c r="T16" s="498"/>
      <c r="U16" s="498"/>
      <c r="V16" s="499"/>
      <c r="W16" s="518"/>
      <c r="X16" s="436"/>
      <c r="Y16" s="436"/>
      <c r="Z16" s="436"/>
      <c r="AA16" s="436"/>
      <c r="AB16" s="437"/>
      <c r="AC16" s="508">
        <v>26.2</v>
      </c>
      <c r="AD16" s="509"/>
      <c r="AE16" s="509"/>
      <c r="AF16" s="509"/>
      <c r="AG16" s="510"/>
      <c r="AH16" s="508">
        <v>26</v>
      </c>
      <c r="AI16" s="509"/>
      <c r="AJ16" s="509"/>
      <c r="AK16" s="509"/>
      <c r="AL16" s="511"/>
      <c r="AM16" s="489"/>
      <c r="AN16" s="393"/>
      <c r="AO16" s="393"/>
      <c r="AP16" s="393"/>
      <c r="AQ16" s="393"/>
      <c r="AR16" s="393"/>
      <c r="AS16" s="393"/>
      <c r="AT16" s="394"/>
      <c r="AU16" s="469"/>
      <c r="AV16" s="470"/>
      <c r="AW16" s="470"/>
      <c r="AX16" s="470"/>
      <c r="AY16" s="399" t="s">
        <v>592</v>
      </c>
      <c r="AZ16" s="400"/>
      <c r="BA16" s="400"/>
      <c r="BB16" s="400"/>
      <c r="BC16" s="400"/>
      <c r="BD16" s="400"/>
      <c r="BE16" s="400"/>
      <c r="BF16" s="400"/>
      <c r="BG16" s="400"/>
      <c r="BH16" s="400"/>
      <c r="BI16" s="400"/>
      <c r="BJ16" s="400"/>
      <c r="BK16" s="400"/>
      <c r="BL16" s="400"/>
      <c r="BM16" s="401"/>
      <c r="BN16" s="419">
        <v>15495176</v>
      </c>
      <c r="BO16" s="420"/>
      <c r="BP16" s="420"/>
      <c r="BQ16" s="420"/>
      <c r="BR16" s="420"/>
      <c r="BS16" s="420"/>
      <c r="BT16" s="420"/>
      <c r="BU16" s="421"/>
      <c r="BV16" s="419">
        <v>15720780</v>
      </c>
      <c r="BW16" s="420"/>
      <c r="BX16" s="420"/>
      <c r="BY16" s="420"/>
      <c r="BZ16" s="420"/>
      <c r="CA16" s="420"/>
      <c r="CB16" s="420"/>
      <c r="CC16" s="421"/>
      <c r="CD16" s="357"/>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80"/>
      <c r="B17" s="533"/>
      <c r="C17" s="534"/>
      <c r="D17" s="534"/>
      <c r="E17" s="534"/>
      <c r="F17" s="534"/>
      <c r="G17" s="534"/>
      <c r="H17" s="534"/>
      <c r="I17" s="534"/>
      <c r="J17" s="534"/>
      <c r="K17" s="535"/>
      <c r="L17" s="190"/>
      <c r="M17" s="494" t="s">
        <v>593</v>
      </c>
      <c r="N17" s="495"/>
      <c r="O17" s="495"/>
      <c r="P17" s="495"/>
      <c r="Q17" s="496"/>
      <c r="R17" s="497" t="s">
        <v>594</v>
      </c>
      <c r="S17" s="498"/>
      <c r="T17" s="498"/>
      <c r="U17" s="498"/>
      <c r="V17" s="499"/>
      <c r="W17" s="500" t="s">
        <v>109</v>
      </c>
      <c r="X17" s="433"/>
      <c r="Y17" s="433"/>
      <c r="Z17" s="433"/>
      <c r="AA17" s="433"/>
      <c r="AB17" s="434"/>
      <c r="AC17" s="395">
        <v>14084</v>
      </c>
      <c r="AD17" s="396"/>
      <c r="AE17" s="396"/>
      <c r="AF17" s="396"/>
      <c r="AG17" s="397"/>
      <c r="AH17" s="395">
        <v>14621</v>
      </c>
      <c r="AI17" s="396"/>
      <c r="AJ17" s="396"/>
      <c r="AK17" s="396"/>
      <c r="AL17" s="398"/>
      <c r="AM17" s="489"/>
      <c r="AN17" s="393"/>
      <c r="AO17" s="393"/>
      <c r="AP17" s="393"/>
      <c r="AQ17" s="393"/>
      <c r="AR17" s="393"/>
      <c r="AS17" s="393"/>
      <c r="AT17" s="394"/>
      <c r="AU17" s="469"/>
      <c r="AV17" s="470"/>
      <c r="AW17" s="470"/>
      <c r="AX17" s="470"/>
      <c r="AY17" s="399" t="s">
        <v>595</v>
      </c>
      <c r="AZ17" s="400"/>
      <c r="BA17" s="400"/>
      <c r="BB17" s="400"/>
      <c r="BC17" s="400"/>
      <c r="BD17" s="400"/>
      <c r="BE17" s="400"/>
      <c r="BF17" s="400"/>
      <c r="BG17" s="400"/>
      <c r="BH17" s="400"/>
      <c r="BI17" s="400"/>
      <c r="BJ17" s="400"/>
      <c r="BK17" s="400"/>
      <c r="BL17" s="400"/>
      <c r="BM17" s="401"/>
      <c r="BN17" s="419">
        <v>6603878</v>
      </c>
      <c r="BO17" s="420"/>
      <c r="BP17" s="420"/>
      <c r="BQ17" s="420"/>
      <c r="BR17" s="420"/>
      <c r="BS17" s="420"/>
      <c r="BT17" s="420"/>
      <c r="BU17" s="421"/>
      <c r="BV17" s="419">
        <v>6226745</v>
      </c>
      <c r="BW17" s="420"/>
      <c r="BX17" s="420"/>
      <c r="BY17" s="420"/>
      <c r="BZ17" s="420"/>
      <c r="CA17" s="420"/>
      <c r="CB17" s="420"/>
      <c r="CC17" s="421"/>
      <c r="CD17" s="357"/>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80"/>
      <c r="B18" s="471" t="s">
        <v>110</v>
      </c>
      <c r="C18" s="472"/>
      <c r="D18" s="472"/>
      <c r="E18" s="473"/>
      <c r="F18" s="473"/>
      <c r="G18" s="473"/>
      <c r="H18" s="473"/>
      <c r="I18" s="473"/>
      <c r="J18" s="473"/>
      <c r="K18" s="473"/>
      <c r="L18" s="490">
        <v>299.69</v>
      </c>
      <c r="M18" s="490"/>
      <c r="N18" s="490"/>
      <c r="O18" s="490"/>
      <c r="P18" s="490"/>
      <c r="Q18" s="490"/>
      <c r="R18" s="491"/>
      <c r="S18" s="491"/>
      <c r="T18" s="491"/>
      <c r="U18" s="491"/>
      <c r="V18" s="492"/>
      <c r="W18" s="485"/>
      <c r="X18" s="486"/>
      <c r="Y18" s="486"/>
      <c r="Z18" s="486"/>
      <c r="AA18" s="486"/>
      <c r="AB18" s="501"/>
      <c r="AC18" s="383">
        <v>58.3</v>
      </c>
      <c r="AD18" s="384"/>
      <c r="AE18" s="384"/>
      <c r="AF18" s="384"/>
      <c r="AG18" s="493"/>
      <c r="AH18" s="383">
        <v>57.4</v>
      </c>
      <c r="AI18" s="384"/>
      <c r="AJ18" s="384"/>
      <c r="AK18" s="384"/>
      <c r="AL18" s="385"/>
      <c r="AM18" s="489"/>
      <c r="AN18" s="393"/>
      <c r="AO18" s="393"/>
      <c r="AP18" s="393"/>
      <c r="AQ18" s="393"/>
      <c r="AR18" s="393"/>
      <c r="AS18" s="393"/>
      <c r="AT18" s="394"/>
      <c r="AU18" s="469"/>
      <c r="AV18" s="470"/>
      <c r="AW18" s="470"/>
      <c r="AX18" s="470"/>
      <c r="AY18" s="399" t="s">
        <v>111</v>
      </c>
      <c r="AZ18" s="400"/>
      <c r="BA18" s="400"/>
      <c r="BB18" s="400"/>
      <c r="BC18" s="400"/>
      <c r="BD18" s="400"/>
      <c r="BE18" s="400"/>
      <c r="BF18" s="400"/>
      <c r="BG18" s="400"/>
      <c r="BH18" s="400"/>
      <c r="BI18" s="400"/>
      <c r="BJ18" s="400"/>
      <c r="BK18" s="400"/>
      <c r="BL18" s="400"/>
      <c r="BM18" s="401"/>
      <c r="BN18" s="419">
        <v>16970615</v>
      </c>
      <c r="BO18" s="420"/>
      <c r="BP18" s="420"/>
      <c r="BQ18" s="420"/>
      <c r="BR18" s="420"/>
      <c r="BS18" s="420"/>
      <c r="BT18" s="420"/>
      <c r="BU18" s="421"/>
      <c r="BV18" s="419">
        <v>16983215</v>
      </c>
      <c r="BW18" s="420"/>
      <c r="BX18" s="420"/>
      <c r="BY18" s="420"/>
      <c r="BZ18" s="420"/>
      <c r="CA18" s="420"/>
      <c r="CB18" s="420"/>
      <c r="CC18" s="421"/>
      <c r="CD18" s="357"/>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80"/>
      <c r="B19" s="471" t="s">
        <v>112</v>
      </c>
      <c r="C19" s="472"/>
      <c r="D19" s="472"/>
      <c r="E19" s="473"/>
      <c r="F19" s="473"/>
      <c r="G19" s="473"/>
      <c r="H19" s="473"/>
      <c r="I19" s="473"/>
      <c r="J19" s="473"/>
      <c r="K19" s="473"/>
      <c r="L19" s="474">
        <v>164</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113</v>
      </c>
      <c r="AZ19" s="400"/>
      <c r="BA19" s="400"/>
      <c r="BB19" s="400"/>
      <c r="BC19" s="400"/>
      <c r="BD19" s="400"/>
      <c r="BE19" s="400"/>
      <c r="BF19" s="400"/>
      <c r="BG19" s="400"/>
      <c r="BH19" s="400"/>
      <c r="BI19" s="400"/>
      <c r="BJ19" s="400"/>
      <c r="BK19" s="400"/>
      <c r="BL19" s="400"/>
      <c r="BM19" s="401"/>
      <c r="BN19" s="419">
        <v>21843235</v>
      </c>
      <c r="BO19" s="420"/>
      <c r="BP19" s="420"/>
      <c r="BQ19" s="420"/>
      <c r="BR19" s="420"/>
      <c r="BS19" s="420"/>
      <c r="BT19" s="420"/>
      <c r="BU19" s="421"/>
      <c r="BV19" s="419">
        <v>22088047</v>
      </c>
      <c r="BW19" s="420"/>
      <c r="BX19" s="420"/>
      <c r="BY19" s="420"/>
      <c r="BZ19" s="420"/>
      <c r="CA19" s="420"/>
      <c r="CB19" s="420"/>
      <c r="CC19" s="421"/>
      <c r="CD19" s="357"/>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80"/>
      <c r="B20" s="471" t="s">
        <v>114</v>
      </c>
      <c r="C20" s="472"/>
      <c r="D20" s="472"/>
      <c r="E20" s="473"/>
      <c r="F20" s="473"/>
      <c r="G20" s="473"/>
      <c r="H20" s="473"/>
      <c r="I20" s="473"/>
      <c r="J20" s="473"/>
      <c r="K20" s="473"/>
      <c r="L20" s="474">
        <v>19085</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357"/>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5">
      <c r="A21" s="180"/>
      <c r="B21" s="449" t="s">
        <v>115</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357"/>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2">
      <c r="A22" s="180"/>
      <c r="B22" s="452" t="s">
        <v>116</v>
      </c>
      <c r="C22" s="453"/>
      <c r="D22" s="454"/>
      <c r="E22" s="461" t="s">
        <v>0</v>
      </c>
      <c r="F22" s="433"/>
      <c r="G22" s="433"/>
      <c r="H22" s="433"/>
      <c r="I22" s="433"/>
      <c r="J22" s="433"/>
      <c r="K22" s="434"/>
      <c r="L22" s="461" t="s">
        <v>117</v>
      </c>
      <c r="M22" s="433"/>
      <c r="N22" s="433"/>
      <c r="O22" s="433"/>
      <c r="P22" s="434"/>
      <c r="Q22" s="443" t="s">
        <v>118</v>
      </c>
      <c r="R22" s="444"/>
      <c r="S22" s="444"/>
      <c r="T22" s="444"/>
      <c r="U22" s="444"/>
      <c r="V22" s="462"/>
      <c r="W22" s="464" t="s">
        <v>119</v>
      </c>
      <c r="X22" s="453"/>
      <c r="Y22" s="454"/>
      <c r="Z22" s="461" t="s">
        <v>0</v>
      </c>
      <c r="AA22" s="433"/>
      <c r="AB22" s="433"/>
      <c r="AC22" s="433"/>
      <c r="AD22" s="433"/>
      <c r="AE22" s="433"/>
      <c r="AF22" s="433"/>
      <c r="AG22" s="434"/>
      <c r="AH22" s="432" t="s">
        <v>120</v>
      </c>
      <c r="AI22" s="433"/>
      <c r="AJ22" s="433"/>
      <c r="AK22" s="433"/>
      <c r="AL22" s="434"/>
      <c r="AM22" s="432" t="s">
        <v>121</v>
      </c>
      <c r="AN22" s="438"/>
      <c r="AO22" s="438"/>
      <c r="AP22" s="438"/>
      <c r="AQ22" s="438"/>
      <c r="AR22" s="439"/>
      <c r="AS22" s="443" t="s">
        <v>118</v>
      </c>
      <c r="AT22" s="444"/>
      <c r="AU22" s="444"/>
      <c r="AV22" s="444"/>
      <c r="AW22" s="444"/>
      <c r="AX22" s="445"/>
      <c r="AY22" s="411" t="s">
        <v>122</v>
      </c>
      <c r="AZ22" s="412"/>
      <c r="BA22" s="412"/>
      <c r="BB22" s="412"/>
      <c r="BC22" s="412"/>
      <c r="BD22" s="412"/>
      <c r="BE22" s="412"/>
      <c r="BF22" s="412"/>
      <c r="BG22" s="412"/>
      <c r="BH22" s="412"/>
      <c r="BI22" s="412"/>
      <c r="BJ22" s="412"/>
      <c r="BK22" s="412"/>
      <c r="BL22" s="412"/>
      <c r="BM22" s="413"/>
      <c r="BN22" s="414">
        <v>31033919</v>
      </c>
      <c r="BO22" s="415"/>
      <c r="BP22" s="415"/>
      <c r="BQ22" s="415"/>
      <c r="BR22" s="415"/>
      <c r="BS22" s="415"/>
      <c r="BT22" s="415"/>
      <c r="BU22" s="416"/>
      <c r="BV22" s="414">
        <v>32403342</v>
      </c>
      <c r="BW22" s="415"/>
      <c r="BX22" s="415"/>
      <c r="BY22" s="415"/>
      <c r="BZ22" s="415"/>
      <c r="CA22" s="415"/>
      <c r="CB22" s="415"/>
      <c r="CC22" s="416"/>
      <c r="CD22" s="357"/>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
      <c r="A23" s="180"/>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123</v>
      </c>
      <c r="AZ23" s="400"/>
      <c r="BA23" s="400"/>
      <c r="BB23" s="400"/>
      <c r="BC23" s="400"/>
      <c r="BD23" s="400"/>
      <c r="BE23" s="400"/>
      <c r="BF23" s="400"/>
      <c r="BG23" s="400"/>
      <c r="BH23" s="400"/>
      <c r="BI23" s="400"/>
      <c r="BJ23" s="400"/>
      <c r="BK23" s="400"/>
      <c r="BL23" s="400"/>
      <c r="BM23" s="401"/>
      <c r="BN23" s="419">
        <v>18211716</v>
      </c>
      <c r="BO23" s="420"/>
      <c r="BP23" s="420"/>
      <c r="BQ23" s="420"/>
      <c r="BR23" s="420"/>
      <c r="BS23" s="420"/>
      <c r="BT23" s="420"/>
      <c r="BU23" s="421"/>
      <c r="BV23" s="419">
        <v>19449434</v>
      </c>
      <c r="BW23" s="420"/>
      <c r="BX23" s="420"/>
      <c r="BY23" s="420"/>
      <c r="BZ23" s="420"/>
      <c r="CA23" s="420"/>
      <c r="CB23" s="420"/>
      <c r="CC23" s="421"/>
      <c r="CD23" s="357"/>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80"/>
      <c r="B24" s="455"/>
      <c r="C24" s="456"/>
      <c r="D24" s="457"/>
      <c r="E24" s="392" t="s">
        <v>124</v>
      </c>
      <c r="F24" s="393"/>
      <c r="G24" s="393"/>
      <c r="H24" s="393"/>
      <c r="I24" s="393"/>
      <c r="J24" s="393"/>
      <c r="K24" s="394"/>
      <c r="L24" s="395">
        <v>1</v>
      </c>
      <c r="M24" s="396"/>
      <c r="N24" s="396"/>
      <c r="O24" s="396"/>
      <c r="P24" s="397"/>
      <c r="Q24" s="395">
        <v>8350</v>
      </c>
      <c r="R24" s="396"/>
      <c r="S24" s="396"/>
      <c r="T24" s="396"/>
      <c r="U24" s="396"/>
      <c r="V24" s="397"/>
      <c r="W24" s="465"/>
      <c r="X24" s="456"/>
      <c r="Y24" s="457"/>
      <c r="Z24" s="392" t="s">
        <v>125</v>
      </c>
      <c r="AA24" s="393"/>
      <c r="AB24" s="393"/>
      <c r="AC24" s="393"/>
      <c r="AD24" s="393"/>
      <c r="AE24" s="393"/>
      <c r="AF24" s="393"/>
      <c r="AG24" s="394"/>
      <c r="AH24" s="395">
        <v>456</v>
      </c>
      <c r="AI24" s="396"/>
      <c r="AJ24" s="396"/>
      <c r="AK24" s="396"/>
      <c r="AL24" s="397"/>
      <c r="AM24" s="395">
        <v>1452816</v>
      </c>
      <c r="AN24" s="396"/>
      <c r="AO24" s="396"/>
      <c r="AP24" s="396"/>
      <c r="AQ24" s="396"/>
      <c r="AR24" s="397"/>
      <c r="AS24" s="395">
        <v>3186</v>
      </c>
      <c r="AT24" s="396"/>
      <c r="AU24" s="396"/>
      <c r="AV24" s="396"/>
      <c r="AW24" s="396"/>
      <c r="AX24" s="398"/>
      <c r="AY24" s="386" t="s">
        <v>596</v>
      </c>
      <c r="AZ24" s="387"/>
      <c r="BA24" s="387"/>
      <c r="BB24" s="387"/>
      <c r="BC24" s="387"/>
      <c r="BD24" s="387"/>
      <c r="BE24" s="387"/>
      <c r="BF24" s="387"/>
      <c r="BG24" s="387"/>
      <c r="BH24" s="387"/>
      <c r="BI24" s="387"/>
      <c r="BJ24" s="387"/>
      <c r="BK24" s="387"/>
      <c r="BL24" s="387"/>
      <c r="BM24" s="388"/>
      <c r="BN24" s="419">
        <v>21829286</v>
      </c>
      <c r="BO24" s="420"/>
      <c r="BP24" s="420"/>
      <c r="BQ24" s="420"/>
      <c r="BR24" s="420"/>
      <c r="BS24" s="420"/>
      <c r="BT24" s="420"/>
      <c r="BU24" s="421"/>
      <c r="BV24" s="419">
        <v>22295647</v>
      </c>
      <c r="BW24" s="420"/>
      <c r="BX24" s="420"/>
      <c r="BY24" s="420"/>
      <c r="BZ24" s="420"/>
      <c r="CA24" s="420"/>
      <c r="CB24" s="420"/>
      <c r="CC24" s="421"/>
      <c r="CD24" s="357"/>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
      <c r="A25" s="180"/>
      <c r="B25" s="455"/>
      <c r="C25" s="456"/>
      <c r="D25" s="457"/>
      <c r="E25" s="392" t="s">
        <v>126</v>
      </c>
      <c r="F25" s="393"/>
      <c r="G25" s="393"/>
      <c r="H25" s="393"/>
      <c r="I25" s="393"/>
      <c r="J25" s="393"/>
      <c r="K25" s="394"/>
      <c r="L25" s="395">
        <v>1</v>
      </c>
      <c r="M25" s="396"/>
      <c r="N25" s="396"/>
      <c r="O25" s="396"/>
      <c r="P25" s="397"/>
      <c r="Q25" s="395">
        <v>6480</v>
      </c>
      <c r="R25" s="396"/>
      <c r="S25" s="396"/>
      <c r="T25" s="396"/>
      <c r="U25" s="396"/>
      <c r="V25" s="397"/>
      <c r="W25" s="465"/>
      <c r="X25" s="456"/>
      <c r="Y25" s="457"/>
      <c r="Z25" s="392" t="s">
        <v>127</v>
      </c>
      <c r="AA25" s="393"/>
      <c r="AB25" s="393"/>
      <c r="AC25" s="393"/>
      <c r="AD25" s="393"/>
      <c r="AE25" s="393"/>
      <c r="AF25" s="393"/>
      <c r="AG25" s="394"/>
      <c r="AH25" s="395">
        <v>78</v>
      </c>
      <c r="AI25" s="396"/>
      <c r="AJ25" s="396"/>
      <c r="AK25" s="396"/>
      <c r="AL25" s="397"/>
      <c r="AM25" s="395">
        <v>229242</v>
      </c>
      <c r="AN25" s="396"/>
      <c r="AO25" s="396"/>
      <c r="AP25" s="396"/>
      <c r="AQ25" s="396"/>
      <c r="AR25" s="397"/>
      <c r="AS25" s="395">
        <v>2939</v>
      </c>
      <c r="AT25" s="396"/>
      <c r="AU25" s="396"/>
      <c r="AV25" s="396"/>
      <c r="AW25" s="396"/>
      <c r="AX25" s="398"/>
      <c r="AY25" s="411" t="s">
        <v>128</v>
      </c>
      <c r="AZ25" s="412"/>
      <c r="BA25" s="412"/>
      <c r="BB25" s="412"/>
      <c r="BC25" s="412"/>
      <c r="BD25" s="412"/>
      <c r="BE25" s="412"/>
      <c r="BF25" s="412"/>
      <c r="BG25" s="412"/>
      <c r="BH25" s="412"/>
      <c r="BI25" s="412"/>
      <c r="BJ25" s="412"/>
      <c r="BK25" s="412"/>
      <c r="BL25" s="412"/>
      <c r="BM25" s="413"/>
      <c r="BN25" s="414">
        <v>6479025</v>
      </c>
      <c r="BO25" s="415"/>
      <c r="BP25" s="415"/>
      <c r="BQ25" s="415"/>
      <c r="BR25" s="415"/>
      <c r="BS25" s="415"/>
      <c r="BT25" s="415"/>
      <c r="BU25" s="416"/>
      <c r="BV25" s="414">
        <v>1804222</v>
      </c>
      <c r="BW25" s="415"/>
      <c r="BX25" s="415"/>
      <c r="BY25" s="415"/>
      <c r="BZ25" s="415"/>
      <c r="CA25" s="415"/>
      <c r="CB25" s="415"/>
      <c r="CC25" s="416"/>
      <c r="CD25" s="357"/>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
      <c r="A26" s="180"/>
      <c r="B26" s="455"/>
      <c r="C26" s="456"/>
      <c r="D26" s="457"/>
      <c r="E26" s="392" t="s">
        <v>597</v>
      </c>
      <c r="F26" s="393"/>
      <c r="G26" s="393"/>
      <c r="H26" s="393"/>
      <c r="I26" s="393"/>
      <c r="J26" s="393"/>
      <c r="K26" s="394"/>
      <c r="L26" s="395">
        <v>1</v>
      </c>
      <c r="M26" s="396"/>
      <c r="N26" s="396"/>
      <c r="O26" s="396"/>
      <c r="P26" s="397"/>
      <c r="Q26" s="395">
        <v>5370</v>
      </c>
      <c r="R26" s="396"/>
      <c r="S26" s="396"/>
      <c r="T26" s="396"/>
      <c r="U26" s="396"/>
      <c r="V26" s="397"/>
      <c r="W26" s="465"/>
      <c r="X26" s="456"/>
      <c r="Y26" s="457"/>
      <c r="Z26" s="392" t="s">
        <v>129</v>
      </c>
      <c r="AA26" s="430"/>
      <c r="AB26" s="430"/>
      <c r="AC26" s="430"/>
      <c r="AD26" s="430"/>
      <c r="AE26" s="430"/>
      <c r="AF26" s="430"/>
      <c r="AG26" s="431"/>
      <c r="AH26" s="395">
        <v>1</v>
      </c>
      <c r="AI26" s="396"/>
      <c r="AJ26" s="396"/>
      <c r="AK26" s="396"/>
      <c r="AL26" s="397"/>
      <c r="AM26" s="395" t="s">
        <v>598</v>
      </c>
      <c r="AN26" s="396"/>
      <c r="AO26" s="396"/>
      <c r="AP26" s="396"/>
      <c r="AQ26" s="396"/>
      <c r="AR26" s="397"/>
      <c r="AS26" s="395" t="s">
        <v>599</v>
      </c>
      <c r="AT26" s="396"/>
      <c r="AU26" s="396"/>
      <c r="AV26" s="396"/>
      <c r="AW26" s="396"/>
      <c r="AX26" s="398"/>
      <c r="AY26" s="428" t="s">
        <v>130</v>
      </c>
      <c r="AZ26" s="373"/>
      <c r="BA26" s="373"/>
      <c r="BB26" s="373"/>
      <c r="BC26" s="373"/>
      <c r="BD26" s="373"/>
      <c r="BE26" s="373"/>
      <c r="BF26" s="373"/>
      <c r="BG26" s="373"/>
      <c r="BH26" s="373"/>
      <c r="BI26" s="373"/>
      <c r="BJ26" s="373"/>
      <c r="BK26" s="373"/>
      <c r="BL26" s="373"/>
      <c r="BM26" s="429"/>
      <c r="BN26" s="419" t="s">
        <v>600</v>
      </c>
      <c r="BO26" s="420"/>
      <c r="BP26" s="420"/>
      <c r="BQ26" s="420"/>
      <c r="BR26" s="420"/>
      <c r="BS26" s="420"/>
      <c r="BT26" s="420"/>
      <c r="BU26" s="421"/>
      <c r="BV26" s="419" t="s">
        <v>579</v>
      </c>
      <c r="BW26" s="420"/>
      <c r="BX26" s="420"/>
      <c r="BY26" s="420"/>
      <c r="BZ26" s="420"/>
      <c r="CA26" s="420"/>
      <c r="CB26" s="420"/>
      <c r="CC26" s="421"/>
      <c r="CD26" s="357"/>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80"/>
      <c r="B27" s="455"/>
      <c r="C27" s="456"/>
      <c r="D27" s="457"/>
      <c r="E27" s="392" t="s">
        <v>131</v>
      </c>
      <c r="F27" s="393"/>
      <c r="G27" s="393"/>
      <c r="H27" s="393"/>
      <c r="I27" s="393"/>
      <c r="J27" s="393"/>
      <c r="K27" s="394"/>
      <c r="L27" s="395">
        <v>1</v>
      </c>
      <c r="M27" s="396"/>
      <c r="N27" s="396"/>
      <c r="O27" s="396"/>
      <c r="P27" s="397"/>
      <c r="Q27" s="395">
        <v>4100</v>
      </c>
      <c r="R27" s="396"/>
      <c r="S27" s="396"/>
      <c r="T27" s="396"/>
      <c r="U27" s="396"/>
      <c r="V27" s="397"/>
      <c r="W27" s="465"/>
      <c r="X27" s="456"/>
      <c r="Y27" s="457"/>
      <c r="Z27" s="392" t="s">
        <v>132</v>
      </c>
      <c r="AA27" s="393"/>
      <c r="AB27" s="393"/>
      <c r="AC27" s="393"/>
      <c r="AD27" s="393"/>
      <c r="AE27" s="393"/>
      <c r="AF27" s="393"/>
      <c r="AG27" s="394"/>
      <c r="AH27" s="395">
        <v>8</v>
      </c>
      <c r="AI27" s="396"/>
      <c r="AJ27" s="396"/>
      <c r="AK27" s="396"/>
      <c r="AL27" s="397"/>
      <c r="AM27" s="395">
        <v>29736</v>
      </c>
      <c r="AN27" s="396"/>
      <c r="AO27" s="396"/>
      <c r="AP27" s="396"/>
      <c r="AQ27" s="396"/>
      <c r="AR27" s="397"/>
      <c r="AS27" s="395">
        <v>3717</v>
      </c>
      <c r="AT27" s="396"/>
      <c r="AU27" s="396"/>
      <c r="AV27" s="396"/>
      <c r="AW27" s="396"/>
      <c r="AX27" s="398"/>
      <c r="AY27" s="425" t="s">
        <v>133</v>
      </c>
      <c r="AZ27" s="426"/>
      <c r="BA27" s="426"/>
      <c r="BB27" s="426"/>
      <c r="BC27" s="426"/>
      <c r="BD27" s="426"/>
      <c r="BE27" s="426"/>
      <c r="BF27" s="426"/>
      <c r="BG27" s="426"/>
      <c r="BH27" s="426"/>
      <c r="BI27" s="426"/>
      <c r="BJ27" s="426"/>
      <c r="BK27" s="426"/>
      <c r="BL27" s="426"/>
      <c r="BM27" s="427"/>
      <c r="BN27" s="422">
        <v>341064</v>
      </c>
      <c r="BO27" s="423"/>
      <c r="BP27" s="423"/>
      <c r="BQ27" s="423"/>
      <c r="BR27" s="423"/>
      <c r="BS27" s="423"/>
      <c r="BT27" s="423"/>
      <c r="BU27" s="424"/>
      <c r="BV27" s="422">
        <v>341057</v>
      </c>
      <c r="BW27" s="423"/>
      <c r="BX27" s="423"/>
      <c r="BY27" s="423"/>
      <c r="BZ27" s="423"/>
      <c r="CA27" s="423"/>
      <c r="CB27" s="423"/>
      <c r="CC27" s="424"/>
      <c r="CD27" s="359"/>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
      <c r="A28" s="180"/>
      <c r="B28" s="455"/>
      <c r="C28" s="456"/>
      <c r="D28" s="457"/>
      <c r="E28" s="392" t="s">
        <v>134</v>
      </c>
      <c r="F28" s="393"/>
      <c r="G28" s="393"/>
      <c r="H28" s="393"/>
      <c r="I28" s="393"/>
      <c r="J28" s="393"/>
      <c r="K28" s="394"/>
      <c r="L28" s="395">
        <v>1</v>
      </c>
      <c r="M28" s="396"/>
      <c r="N28" s="396"/>
      <c r="O28" s="396"/>
      <c r="P28" s="397"/>
      <c r="Q28" s="395">
        <v>3750</v>
      </c>
      <c r="R28" s="396"/>
      <c r="S28" s="396"/>
      <c r="T28" s="396"/>
      <c r="U28" s="396"/>
      <c r="V28" s="397"/>
      <c r="W28" s="465"/>
      <c r="X28" s="456"/>
      <c r="Y28" s="457"/>
      <c r="Z28" s="392" t="s">
        <v>135</v>
      </c>
      <c r="AA28" s="393"/>
      <c r="AB28" s="393"/>
      <c r="AC28" s="393"/>
      <c r="AD28" s="393"/>
      <c r="AE28" s="393"/>
      <c r="AF28" s="393"/>
      <c r="AG28" s="394"/>
      <c r="AH28" s="395" t="s">
        <v>95</v>
      </c>
      <c r="AI28" s="396"/>
      <c r="AJ28" s="396"/>
      <c r="AK28" s="396"/>
      <c r="AL28" s="397"/>
      <c r="AM28" s="395" t="s">
        <v>601</v>
      </c>
      <c r="AN28" s="396"/>
      <c r="AO28" s="396"/>
      <c r="AP28" s="396"/>
      <c r="AQ28" s="396"/>
      <c r="AR28" s="397"/>
      <c r="AS28" s="395" t="s">
        <v>600</v>
      </c>
      <c r="AT28" s="396"/>
      <c r="AU28" s="396"/>
      <c r="AV28" s="396"/>
      <c r="AW28" s="396"/>
      <c r="AX28" s="398"/>
      <c r="AY28" s="402" t="s">
        <v>136</v>
      </c>
      <c r="AZ28" s="403"/>
      <c r="BA28" s="403"/>
      <c r="BB28" s="404"/>
      <c r="BC28" s="411" t="s">
        <v>33</v>
      </c>
      <c r="BD28" s="412"/>
      <c r="BE28" s="412"/>
      <c r="BF28" s="412"/>
      <c r="BG28" s="412"/>
      <c r="BH28" s="412"/>
      <c r="BI28" s="412"/>
      <c r="BJ28" s="412"/>
      <c r="BK28" s="412"/>
      <c r="BL28" s="412"/>
      <c r="BM28" s="413"/>
      <c r="BN28" s="414">
        <v>6321661</v>
      </c>
      <c r="BO28" s="415"/>
      <c r="BP28" s="415"/>
      <c r="BQ28" s="415"/>
      <c r="BR28" s="415"/>
      <c r="BS28" s="415"/>
      <c r="BT28" s="415"/>
      <c r="BU28" s="416"/>
      <c r="BV28" s="414">
        <v>6707714</v>
      </c>
      <c r="BW28" s="415"/>
      <c r="BX28" s="415"/>
      <c r="BY28" s="415"/>
      <c r="BZ28" s="415"/>
      <c r="CA28" s="415"/>
      <c r="CB28" s="415"/>
      <c r="CC28" s="416"/>
      <c r="CD28" s="357"/>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
      <c r="A29" s="180"/>
      <c r="B29" s="455"/>
      <c r="C29" s="456"/>
      <c r="D29" s="457"/>
      <c r="E29" s="392" t="s">
        <v>137</v>
      </c>
      <c r="F29" s="393"/>
      <c r="G29" s="393"/>
      <c r="H29" s="393"/>
      <c r="I29" s="393"/>
      <c r="J29" s="393"/>
      <c r="K29" s="394"/>
      <c r="L29" s="395">
        <v>18</v>
      </c>
      <c r="M29" s="396"/>
      <c r="N29" s="396"/>
      <c r="O29" s="396"/>
      <c r="P29" s="397"/>
      <c r="Q29" s="395">
        <v>3530</v>
      </c>
      <c r="R29" s="396"/>
      <c r="S29" s="396"/>
      <c r="T29" s="396"/>
      <c r="U29" s="396"/>
      <c r="V29" s="397"/>
      <c r="W29" s="466"/>
      <c r="X29" s="467"/>
      <c r="Y29" s="468"/>
      <c r="Z29" s="392" t="s">
        <v>138</v>
      </c>
      <c r="AA29" s="393"/>
      <c r="AB29" s="393"/>
      <c r="AC29" s="393"/>
      <c r="AD29" s="393"/>
      <c r="AE29" s="393"/>
      <c r="AF29" s="393"/>
      <c r="AG29" s="394"/>
      <c r="AH29" s="395">
        <v>464</v>
      </c>
      <c r="AI29" s="396"/>
      <c r="AJ29" s="396"/>
      <c r="AK29" s="396"/>
      <c r="AL29" s="397"/>
      <c r="AM29" s="395">
        <v>1482552</v>
      </c>
      <c r="AN29" s="396"/>
      <c r="AO29" s="396"/>
      <c r="AP29" s="396"/>
      <c r="AQ29" s="396"/>
      <c r="AR29" s="397"/>
      <c r="AS29" s="395">
        <v>3195</v>
      </c>
      <c r="AT29" s="396"/>
      <c r="AU29" s="396"/>
      <c r="AV29" s="396"/>
      <c r="AW29" s="396"/>
      <c r="AX29" s="398"/>
      <c r="AY29" s="405"/>
      <c r="AZ29" s="406"/>
      <c r="BA29" s="406"/>
      <c r="BB29" s="407"/>
      <c r="BC29" s="399" t="s">
        <v>139</v>
      </c>
      <c r="BD29" s="400"/>
      <c r="BE29" s="400"/>
      <c r="BF29" s="400"/>
      <c r="BG29" s="400"/>
      <c r="BH29" s="400"/>
      <c r="BI29" s="400"/>
      <c r="BJ29" s="400"/>
      <c r="BK29" s="400"/>
      <c r="BL29" s="400"/>
      <c r="BM29" s="401"/>
      <c r="BN29" s="419">
        <v>6571148</v>
      </c>
      <c r="BO29" s="420"/>
      <c r="BP29" s="420"/>
      <c r="BQ29" s="420"/>
      <c r="BR29" s="420"/>
      <c r="BS29" s="420"/>
      <c r="BT29" s="420"/>
      <c r="BU29" s="421"/>
      <c r="BV29" s="419">
        <v>5369740</v>
      </c>
      <c r="BW29" s="420"/>
      <c r="BX29" s="420"/>
      <c r="BY29" s="420"/>
      <c r="BZ29" s="420"/>
      <c r="CA29" s="420"/>
      <c r="CB29" s="420"/>
      <c r="CC29" s="421"/>
      <c r="CD29" s="359"/>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80"/>
      <c r="B30" s="458"/>
      <c r="C30" s="459"/>
      <c r="D30" s="460"/>
      <c r="E30" s="374"/>
      <c r="F30" s="375"/>
      <c r="G30" s="375"/>
      <c r="H30" s="375"/>
      <c r="I30" s="375"/>
      <c r="J30" s="375"/>
      <c r="K30" s="376"/>
      <c r="L30" s="377"/>
      <c r="M30" s="378"/>
      <c r="N30" s="378"/>
      <c r="O30" s="378"/>
      <c r="P30" s="379"/>
      <c r="Q30" s="377"/>
      <c r="R30" s="378"/>
      <c r="S30" s="378"/>
      <c r="T30" s="378"/>
      <c r="U30" s="378"/>
      <c r="V30" s="379"/>
      <c r="W30" s="380" t="s">
        <v>140</v>
      </c>
      <c r="X30" s="381"/>
      <c r="Y30" s="381"/>
      <c r="Z30" s="381"/>
      <c r="AA30" s="381"/>
      <c r="AB30" s="381"/>
      <c r="AC30" s="381"/>
      <c r="AD30" s="381"/>
      <c r="AE30" s="381"/>
      <c r="AF30" s="381"/>
      <c r="AG30" s="382"/>
      <c r="AH30" s="383">
        <v>97.4</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35</v>
      </c>
      <c r="BD30" s="387"/>
      <c r="BE30" s="387"/>
      <c r="BF30" s="387"/>
      <c r="BG30" s="387"/>
      <c r="BH30" s="387"/>
      <c r="BI30" s="387"/>
      <c r="BJ30" s="387"/>
      <c r="BK30" s="387"/>
      <c r="BL30" s="387"/>
      <c r="BM30" s="388"/>
      <c r="BN30" s="422">
        <v>2633024</v>
      </c>
      <c r="BO30" s="423"/>
      <c r="BP30" s="423"/>
      <c r="BQ30" s="423"/>
      <c r="BR30" s="423"/>
      <c r="BS30" s="423"/>
      <c r="BT30" s="423"/>
      <c r="BU30" s="424"/>
      <c r="BV30" s="422">
        <v>2609981</v>
      </c>
      <c r="BW30" s="423"/>
      <c r="BX30" s="423"/>
      <c r="BY30" s="423"/>
      <c r="BZ30" s="423"/>
      <c r="CA30" s="423"/>
      <c r="CB30" s="423"/>
      <c r="CC30" s="424"/>
      <c r="CD30" s="358"/>
      <c r="CE30" s="191"/>
      <c r="CF30" s="191"/>
      <c r="CG30" s="191"/>
      <c r="CH30" s="191"/>
      <c r="CI30" s="191"/>
      <c r="CJ30" s="191"/>
      <c r="CK30" s="191"/>
      <c r="CL30" s="191"/>
      <c r="CM30" s="191"/>
      <c r="CN30" s="191"/>
      <c r="CO30" s="191"/>
      <c r="CP30" s="191"/>
      <c r="CQ30" s="191"/>
      <c r="CR30" s="191"/>
      <c r="CS30" s="192"/>
      <c r="CT30" s="193"/>
      <c r="CU30" s="194"/>
      <c r="CV30" s="194"/>
      <c r="CW30" s="194"/>
      <c r="CX30" s="194"/>
      <c r="CY30" s="194"/>
      <c r="CZ30" s="194"/>
      <c r="DA30" s="195"/>
      <c r="DB30" s="193"/>
      <c r="DC30" s="194"/>
      <c r="DD30" s="194"/>
      <c r="DE30" s="194"/>
      <c r="DF30" s="194"/>
      <c r="DG30" s="194"/>
      <c r="DH30" s="194"/>
      <c r="DI30" s="195"/>
    </row>
    <row r="31" spans="1:113" ht="13.5" customHeight="1" x14ac:dyDescent="0.2">
      <c r="A31" s="180"/>
      <c r="B31" s="196"/>
      <c r="DI31" s="197"/>
    </row>
    <row r="32" spans="1:113" ht="13.5" customHeight="1" x14ac:dyDescent="0.2">
      <c r="A32" s="180"/>
      <c r="B32" s="198"/>
      <c r="C32" s="372" t="s">
        <v>602</v>
      </c>
      <c r="D32" s="372"/>
      <c r="E32" s="372"/>
      <c r="F32" s="372"/>
      <c r="G32" s="372"/>
      <c r="H32" s="372"/>
      <c r="I32" s="372"/>
      <c r="J32" s="372"/>
      <c r="K32" s="372"/>
      <c r="L32" s="372"/>
      <c r="M32" s="372"/>
      <c r="N32" s="372"/>
      <c r="O32" s="372"/>
      <c r="P32" s="372"/>
      <c r="Q32" s="372"/>
      <c r="R32" s="372"/>
      <c r="S32" s="372"/>
      <c r="U32" s="373" t="s">
        <v>141</v>
      </c>
      <c r="V32" s="373"/>
      <c r="W32" s="373"/>
      <c r="X32" s="373"/>
      <c r="Y32" s="373"/>
      <c r="Z32" s="373"/>
      <c r="AA32" s="373"/>
      <c r="AB32" s="373"/>
      <c r="AC32" s="373"/>
      <c r="AD32" s="373"/>
      <c r="AE32" s="373"/>
      <c r="AF32" s="373"/>
      <c r="AG32" s="373"/>
      <c r="AH32" s="373"/>
      <c r="AI32" s="373"/>
      <c r="AJ32" s="373"/>
      <c r="AK32" s="373"/>
      <c r="AM32" s="373" t="s">
        <v>142</v>
      </c>
      <c r="AN32" s="373"/>
      <c r="AO32" s="373"/>
      <c r="AP32" s="373"/>
      <c r="AQ32" s="373"/>
      <c r="AR32" s="373"/>
      <c r="AS32" s="373"/>
      <c r="AT32" s="373"/>
      <c r="AU32" s="373"/>
      <c r="AV32" s="373"/>
      <c r="AW32" s="373"/>
      <c r="AX32" s="373"/>
      <c r="AY32" s="373"/>
      <c r="AZ32" s="373"/>
      <c r="BA32" s="373"/>
      <c r="BB32" s="373"/>
      <c r="BC32" s="373"/>
      <c r="BE32" s="373" t="s">
        <v>143</v>
      </c>
      <c r="BF32" s="373"/>
      <c r="BG32" s="373"/>
      <c r="BH32" s="373"/>
      <c r="BI32" s="373"/>
      <c r="BJ32" s="373"/>
      <c r="BK32" s="373"/>
      <c r="BL32" s="373"/>
      <c r="BM32" s="373"/>
      <c r="BN32" s="373"/>
      <c r="BO32" s="373"/>
      <c r="BP32" s="373"/>
      <c r="BQ32" s="373"/>
      <c r="BR32" s="373"/>
      <c r="BS32" s="373"/>
      <c r="BT32" s="373"/>
      <c r="BU32" s="373"/>
      <c r="BW32" s="373" t="s">
        <v>144</v>
      </c>
      <c r="BX32" s="373"/>
      <c r="BY32" s="373"/>
      <c r="BZ32" s="373"/>
      <c r="CA32" s="373"/>
      <c r="CB32" s="373"/>
      <c r="CC32" s="373"/>
      <c r="CD32" s="373"/>
      <c r="CE32" s="373"/>
      <c r="CF32" s="373"/>
      <c r="CG32" s="373"/>
      <c r="CH32" s="373"/>
      <c r="CI32" s="373"/>
      <c r="CJ32" s="373"/>
      <c r="CK32" s="373"/>
      <c r="CL32" s="373"/>
      <c r="CM32" s="373"/>
      <c r="CO32" s="373" t="s">
        <v>145</v>
      </c>
      <c r="CP32" s="373"/>
      <c r="CQ32" s="373"/>
      <c r="CR32" s="373"/>
      <c r="CS32" s="373"/>
      <c r="CT32" s="373"/>
      <c r="CU32" s="373"/>
      <c r="CV32" s="373"/>
      <c r="CW32" s="373"/>
      <c r="CX32" s="373"/>
      <c r="CY32" s="373"/>
      <c r="CZ32" s="373"/>
      <c r="DA32" s="373"/>
      <c r="DB32" s="373"/>
      <c r="DC32" s="373"/>
      <c r="DD32" s="373"/>
      <c r="DE32" s="373"/>
      <c r="DI32" s="197"/>
    </row>
    <row r="33" spans="1:113" ht="13.5" customHeight="1" x14ac:dyDescent="0.2">
      <c r="A33" s="180"/>
      <c r="B33" s="198"/>
      <c r="C33" s="371" t="s">
        <v>603</v>
      </c>
      <c r="D33" s="371"/>
      <c r="E33" s="370" t="s">
        <v>604</v>
      </c>
      <c r="F33" s="370"/>
      <c r="G33" s="370"/>
      <c r="H33" s="370"/>
      <c r="I33" s="370"/>
      <c r="J33" s="370"/>
      <c r="K33" s="370"/>
      <c r="L33" s="370"/>
      <c r="M33" s="370"/>
      <c r="N33" s="370"/>
      <c r="O33" s="370"/>
      <c r="P33" s="370"/>
      <c r="Q33" s="370"/>
      <c r="R33" s="370"/>
      <c r="S33" s="370"/>
      <c r="T33" s="355"/>
      <c r="U33" s="371" t="s">
        <v>603</v>
      </c>
      <c r="V33" s="371"/>
      <c r="W33" s="370" t="s">
        <v>604</v>
      </c>
      <c r="X33" s="370"/>
      <c r="Y33" s="370"/>
      <c r="Z33" s="370"/>
      <c r="AA33" s="370"/>
      <c r="AB33" s="370"/>
      <c r="AC33" s="370"/>
      <c r="AD33" s="370"/>
      <c r="AE33" s="370"/>
      <c r="AF33" s="370"/>
      <c r="AG33" s="370"/>
      <c r="AH33" s="370"/>
      <c r="AI33" s="370"/>
      <c r="AJ33" s="370"/>
      <c r="AK33" s="370"/>
      <c r="AL33" s="355"/>
      <c r="AM33" s="371" t="s">
        <v>603</v>
      </c>
      <c r="AN33" s="371"/>
      <c r="AO33" s="370" t="s">
        <v>604</v>
      </c>
      <c r="AP33" s="370"/>
      <c r="AQ33" s="370"/>
      <c r="AR33" s="370"/>
      <c r="AS33" s="370"/>
      <c r="AT33" s="370"/>
      <c r="AU33" s="370"/>
      <c r="AV33" s="370"/>
      <c r="AW33" s="370"/>
      <c r="AX33" s="370"/>
      <c r="AY33" s="370"/>
      <c r="AZ33" s="370"/>
      <c r="BA33" s="370"/>
      <c r="BB33" s="370"/>
      <c r="BC33" s="370"/>
      <c r="BD33" s="356"/>
      <c r="BE33" s="370" t="s">
        <v>146</v>
      </c>
      <c r="BF33" s="370"/>
      <c r="BG33" s="370" t="s">
        <v>147</v>
      </c>
      <c r="BH33" s="370"/>
      <c r="BI33" s="370"/>
      <c r="BJ33" s="370"/>
      <c r="BK33" s="370"/>
      <c r="BL33" s="370"/>
      <c r="BM33" s="370"/>
      <c r="BN33" s="370"/>
      <c r="BO33" s="370"/>
      <c r="BP33" s="370"/>
      <c r="BQ33" s="370"/>
      <c r="BR33" s="370"/>
      <c r="BS33" s="370"/>
      <c r="BT33" s="370"/>
      <c r="BU33" s="370"/>
      <c r="BV33" s="356"/>
      <c r="BW33" s="371" t="s">
        <v>146</v>
      </c>
      <c r="BX33" s="371"/>
      <c r="BY33" s="370" t="s">
        <v>605</v>
      </c>
      <c r="BZ33" s="370"/>
      <c r="CA33" s="370"/>
      <c r="CB33" s="370"/>
      <c r="CC33" s="370"/>
      <c r="CD33" s="370"/>
      <c r="CE33" s="370"/>
      <c r="CF33" s="370"/>
      <c r="CG33" s="370"/>
      <c r="CH33" s="370"/>
      <c r="CI33" s="370"/>
      <c r="CJ33" s="370"/>
      <c r="CK33" s="370"/>
      <c r="CL33" s="370"/>
      <c r="CM33" s="370"/>
      <c r="CN33" s="355"/>
      <c r="CO33" s="371" t="s">
        <v>603</v>
      </c>
      <c r="CP33" s="371"/>
      <c r="CQ33" s="370" t="s">
        <v>148</v>
      </c>
      <c r="CR33" s="370"/>
      <c r="CS33" s="370"/>
      <c r="CT33" s="370"/>
      <c r="CU33" s="370"/>
      <c r="CV33" s="370"/>
      <c r="CW33" s="370"/>
      <c r="CX33" s="370"/>
      <c r="CY33" s="370"/>
      <c r="CZ33" s="370"/>
      <c r="DA33" s="370"/>
      <c r="DB33" s="370"/>
      <c r="DC33" s="370"/>
      <c r="DD33" s="370"/>
      <c r="DE33" s="370"/>
      <c r="DF33" s="355"/>
      <c r="DG33" s="369" t="s">
        <v>149</v>
      </c>
      <c r="DH33" s="369"/>
      <c r="DI33" s="360"/>
    </row>
    <row r="34" spans="1:113" ht="32.25" customHeight="1" x14ac:dyDescent="0.2">
      <c r="A34" s="180"/>
      <c r="B34" s="198"/>
      <c r="C34" s="367">
        <f>IF(E34="","",1)</f>
        <v>1</v>
      </c>
      <c r="D34" s="367"/>
      <c r="E34" s="368" t="str">
        <f>IF('[1]各会計、関係団体の財政状況及び健全化判断比率'!B7="","",'[1]各会計、関係団体の財政状況及び健全化判断比率'!B7)</f>
        <v>一般会計</v>
      </c>
      <c r="F34" s="368"/>
      <c r="G34" s="368"/>
      <c r="H34" s="368"/>
      <c r="I34" s="368"/>
      <c r="J34" s="368"/>
      <c r="K34" s="368"/>
      <c r="L34" s="368"/>
      <c r="M34" s="368"/>
      <c r="N34" s="368"/>
      <c r="O34" s="368"/>
      <c r="P34" s="368"/>
      <c r="Q34" s="368"/>
      <c r="R34" s="368"/>
      <c r="S34" s="368"/>
      <c r="T34" s="180"/>
      <c r="U34" s="367">
        <f>IF(W34="","",MAX(C34:D43)+1)</f>
        <v>2</v>
      </c>
      <c r="V34" s="367"/>
      <c r="W34" s="368" t="str">
        <f>IF('[1]各会計、関係団体の財政状況及び健全化判断比率'!B28="","",'[1]各会計、関係団体の財政状況及び健全化判断比率'!B28)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0"/>
      <c r="AM34" s="367">
        <f>IF(AO34="","",MAX(C34:D43,U34:V43)+1)</f>
        <v>5</v>
      </c>
      <c r="AN34" s="367"/>
      <c r="AO34" s="368" t="str">
        <f>IF('[1]各会計、関係団体の財政状況及び健全化判断比率'!B31="","",'[1]各会計、関係団体の財政状況及び健全化判断比率'!B31)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0"/>
      <c r="BE34" s="367">
        <f>IF(BG34="","",MAX(C34:D43,U34:V43,AM34:AN43)+1)</f>
        <v>8</v>
      </c>
      <c r="BF34" s="367"/>
      <c r="BG34" s="368" t="str">
        <f>IF('[1]各会計、関係団体の財政状況及び健全化判断比率'!B34="","",'[1]各会計、関係団体の財政状況及び健全化判断比率'!B34)</f>
        <v>農業集落排水事業特別会計</v>
      </c>
      <c r="BH34" s="368"/>
      <c r="BI34" s="368"/>
      <c r="BJ34" s="368"/>
      <c r="BK34" s="368"/>
      <c r="BL34" s="368"/>
      <c r="BM34" s="368"/>
      <c r="BN34" s="368"/>
      <c r="BO34" s="368"/>
      <c r="BP34" s="368"/>
      <c r="BQ34" s="368"/>
      <c r="BR34" s="368"/>
      <c r="BS34" s="368"/>
      <c r="BT34" s="368"/>
      <c r="BU34" s="368"/>
      <c r="BV34" s="180"/>
      <c r="BW34" s="367" t="str">
        <f>IF(BY34="","",MAX(C34:D43,U34:V43,AM34:AN43,BE34:BF43)+1)</f>
        <v/>
      </c>
      <c r="BX34" s="367"/>
      <c r="BY34" s="368" t="str">
        <f>IF('[1]各会計、関係団体の財政状況及び健全化判断比率'!B68="","",'[1]各会計、関係団体の財政状況及び健全化判断比率'!B68)</f>
        <v/>
      </c>
      <c r="BZ34" s="368"/>
      <c r="CA34" s="368"/>
      <c r="CB34" s="368"/>
      <c r="CC34" s="368"/>
      <c r="CD34" s="368"/>
      <c r="CE34" s="368"/>
      <c r="CF34" s="368"/>
      <c r="CG34" s="368"/>
      <c r="CH34" s="368"/>
      <c r="CI34" s="368"/>
      <c r="CJ34" s="368"/>
      <c r="CK34" s="368"/>
      <c r="CL34" s="368"/>
      <c r="CM34" s="368"/>
      <c r="CN34" s="180"/>
      <c r="CO34" s="367" t="str">
        <f>IF(CQ34="","",MAX(C34:D43,U34:V43,AM34:AN43,BE34:BF43,BW34:BX43)+1)</f>
        <v/>
      </c>
      <c r="CP34" s="367"/>
      <c r="CQ34" s="368" t="str">
        <f>IF('[1]各会計、関係団体の財政状況及び健全化判断比率'!BS7="","",'[1]各会計、関係団体の財政状況及び健全化判断比率'!BS7)</f>
        <v/>
      </c>
      <c r="CR34" s="368"/>
      <c r="CS34" s="368"/>
      <c r="CT34" s="368"/>
      <c r="CU34" s="368"/>
      <c r="CV34" s="368"/>
      <c r="CW34" s="368"/>
      <c r="CX34" s="368"/>
      <c r="CY34" s="368"/>
      <c r="CZ34" s="368"/>
      <c r="DA34" s="368"/>
      <c r="DB34" s="368"/>
      <c r="DC34" s="368"/>
      <c r="DD34" s="368"/>
      <c r="DE34" s="368"/>
      <c r="DG34" s="365" t="str">
        <f>IF('[1]各会計、関係団体の財政状況及び健全化判断比率'!BR7="","",'[1]各会計、関係団体の財政状況及び健全化判断比率'!BR7)</f>
        <v/>
      </c>
      <c r="DH34" s="365"/>
      <c r="DI34" s="360"/>
    </row>
    <row r="35" spans="1:113" ht="32.25" customHeight="1" x14ac:dyDescent="0.2">
      <c r="A35" s="180"/>
      <c r="B35" s="198"/>
      <c r="C35" s="367" t="str">
        <f>IF(E35="","",C34+1)</f>
        <v/>
      </c>
      <c r="D35" s="367"/>
      <c r="E35" s="368" t="str">
        <f>IF('[1]各会計、関係団体の財政状況及び健全化判断比率'!B8="","",'[1]各会計、関係団体の財政状況及び健全化判断比率'!B8)</f>
        <v/>
      </c>
      <c r="F35" s="368"/>
      <c r="G35" s="368"/>
      <c r="H35" s="368"/>
      <c r="I35" s="368"/>
      <c r="J35" s="368"/>
      <c r="K35" s="368"/>
      <c r="L35" s="368"/>
      <c r="M35" s="368"/>
      <c r="N35" s="368"/>
      <c r="O35" s="368"/>
      <c r="P35" s="368"/>
      <c r="Q35" s="368"/>
      <c r="R35" s="368"/>
      <c r="S35" s="368"/>
      <c r="T35" s="180"/>
      <c r="U35" s="367">
        <f>IF(W35="","",U34+1)</f>
        <v>3</v>
      </c>
      <c r="V35" s="367"/>
      <c r="W35" s="368" t="str">
        <f>IF('[1]各会計、関係団体の財政状況及び健全化判断比率'!B29="","",'[1]各会計、関係団体の財政状況及び健全化判断比率'!B29)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0"/>
      <c r="AM35" s="367">
        <f t="shared" ref="AM35:AM43" si="0">IF(AO35="","",AM34+1)</f>
        <v>6</v>
      </c>
      <c r="AN35" s="367"/>
      <c r="AO35" s="368" t="str">
        <f>IF('[1]各会計、関係団体の財政状況及び健全化判断比率'!B32="","",'[1]各会計、関係団体の財政状況及び健全化判断比率'!B32)</f>
        <v>病院事業会計</v>
      </c>
      <c r="AP35" s="368"/>
      <c r="AQ35" s="368"/>
      <c r="AR35" s="368"/>
      <c r="AS35" s="368"/>
      <c r="AT35" s="368"/>
      <c r="AU35" s="368"/>
      <c r="AV35" s="368"/>
      <c r="AW35" s="368"/>
      <c r="AX35" s="368"/>
      <c r="AY35" s="368"/>
      <c r="AZ35" s="368"/>
      <c r="BA35" s="368"/>
      <c r="BB35" s="368"/>
      <c r="BC35" s="368"/>
      <c r="BD35" s="180"/>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0"/>
      <c r="BW35" s="367" t="str">
        <f t="shared" ref="BW35:BW43" si="2">IF(BY35="","",BW34+1)</f>
        <v/>
      </c>
      <c r="BX35" s="367"/>
      <c r="BY35" s="368" t="str">
        <f>IF('[1]各会計、関係団体の財政状況及び健全化判断比率'!B69="","",'[1]各会計、関係団体の財政状況及び健全化判断比率'!B69)</f>
        <v/>
      </c>
      <c r="BZ35" s="368"/>
      <c r="CA35" s="368"/>
      <c r="CB35" s="368"/>
      <c r="CC35" s="368"/>
      <c r="CD35" s="368"/>
      <c r="CE35" s="368"/>
      <c r="CF35" s="368"/>
      <c r="CG35" s="368"/>
      <c r="CH35" s="368"/>
      <c r="CI35" s="368"/>
      <c r="CJ35" s="368"/>
      <c r="CK35" s="368"/>
      <c r="CL35" s="368"/>
      <c r="CM35" s="368"/>
      <c r="CN35" s="180"/>
      <c r="CO35" s="367" t="str">
        <f t="shared" ref="CO35:CO43" si="3">IF(CQ35="","",CO34+1)</f>
        <v/>
      </c>
      <c r="CP35" s="367"/>
      <c r="CQ35" s="368" t="str">
        <f>IF('[1]各会計、関係団体の財政状況及び健全化判断比率'!BS8="","",'[1]各会計、関係団体の財政状況及び健全化判断比率'!BS8)</f>
        <v/>
      </c>
      <c r="CR35" s="368"/>
      <c r="CS35" s="368"/>
      <c r="CT35" s="368"/>
      <c r="CU35" s="368"/>
      <c r="CV35" s="368"/>
      <c r="CW35" s="368"/>
      <c r="CX35" s="368"/>
      <c r="CY35" s="368"/>
      <c r="CZ35" s="368"/>
      <c r="DA35" s="368"/>
      <c r="DB35" s="368"/>
      <c r="DC35" s="368"/>
      <c r="DD35" s="368"/>
      <c r="DE35" s="368"/>
      <c r="DG35" s="365" t="str">
        <f>IF('[1]各会計、関係団体の財政状況及び健全化判断比率'!BR8="","",'[1]各会計、関係団体の財政状況及び健全化判断比率'!BR8)</f>
        <v/>
      </c>
      <c r="DH35" s="365"/>
      <c r="DI35" s="360"/>
    </row>
    <row r="36" spans="1:113" ht="32.25" customHeight="1" x14ac:dyDescent="0.2">
      <c r="A36" s="180"/>
      <c r="B36" s="198"/>
      <c r="C36" s="367" t="str">
        <f>IF(E36="","",C35+1)</f>
        <v/>
      </c>
      <c r="D36" s="367"/>
      <c r="E36" s="368" t="str">
        <f>IF('[1]各会計、関係団体の財政状況及び健全化判断比率'!B9="","",'[1]各会計、関係団体の財政状況及び健全化判断比率'!B9)</f>
        <v/>
      </c>
      <c r="F36" s="368"/>
      <c r="G36" s="368"/>
      <c r="H36" s="368"/>
      <c r="I36" s="368"/>
      <c r="J36" s="368"/>
      <c r="K36" s="368"/>
      <c r="L36" s="368"/>
      <c r="M36" s="368"/>
      <c r="N36" s="368"/>
      <c r="O36" s="368"/>
      <c r="P36" s="368"/>
      <c r="Q36" s="368"/>
      <c r="R36" s="368"/>
      <c r="S36" s="368"/>
      <c r="T36" s="180"/>
      <c r="U36" s="367">
        <f t="shared" ref="U36:U43" si="4">IF(W36="","",U35+1)</f>
        <v>4</v>
      </c>
      <c r="V36" s="367"/>
      <c r="W36" s="368" t="str">
        <f>IF('[1]各会計、関係団体の財政状況及び健全化判断比率'!B30="","",'[1]各会計、関係団体の財政状況及び健全化判断比率'!B30)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0"/>
      <c r="AM36" s="367">
        <f t="shared" si="0"/>
        <v>7</v>
      </c>
      <c r="AN36" s="367"/>
      <c r="AO36" s="368" t="str">
        <f>IF('[1]各会計、関係団体の財政状況及び健全化判断比率'!B33="","",'[1]各会計、関係団体の財政状況及び健全化判断比率'!B33)</f>
        <v>下水道事業会計</v>
      </c>
      <c r="AP36" s="368"/>
      <c r="AQ36" s="368"/>
      <c r="AR36" s="368"/>
      <c r="AS36" s="368"/>
      <c r="AT36" s="368"/>
      <c r="AU36" s="368"/>
      <c r="AV36" s="368"/>
      <c r="AW36" s="368"/>
      <c r="AX36" s="368"/>
      <c r="AY36" s="368"/>
      <c r="AZ36" s="368"/>
      <c r="BA36" s="368"/>
      <c r="BB36" s="368"/>
      <c r="BC36" s="368"/>
      <c r="BD36" s="180"/>
      <c r="BE36" s="367" t="str">
        <f t="shared" si="1"/>
        <v/>
      </c>
      <c r="BF36" s="367"/>
      <c r="BG36" s="368"/>
      <c r="BH36" s="368"/>
      <c r="BI36" s="368"/>
      <c r="BJ36" s="368"/>
      <c r="BK36" s="368"/>
      <c r="BL36" s="368"/>
      <c r="BM36" s="368"/>
      <c r="BN36" s="368"/>
      <c r="BO36" s="368"/>
      <c r="BP36" s="368"/>
      <c r="BQ36" s="368"/>
      <c r="BR36" s="368"/>
      <c r="BS36" s="368"/>
      <c r="BT36" s="368"/>
      <c r="BU36" s="368"/>
      <c r="BV36" s="180"/>
      <c r="BW36" s="367" t="str">
        <f t="shared" si="2"/>
        <v/>
      </c>
      <c r="BX36" s="367"/>
      <c r="BY36" s="368" t="str">
        <f>IF('[1]各会計、関係団体の財政状況及び健全化判断比率'!B70="","",'[1]各会計、関係団体の財政状況及び健全化判断比率'!B70)</f>
        <v/>
      </c>
      <c r="BZ36" s="368"/>
      <c r="CA36" s="368"/>
      <c r="CB36" s="368"/>
      <c r="CC36" s="368"/>
      <c r="CD36" s="368"/>
      <c r="CE36" s="368"/>
      <c r="CF36" s="368"/>
      <c r="CG36" s="368"/>
      <c r="CH36" s="368"/>
      <c r="CI36" s="368"/>
      <c r="CJ36" s="368"/>
      <c r="CK36" s="368"/>
      <c r="CL36" s="368"/>
      <c r="CM36" s="368"/>
      <c r="CN36" s="180"/>
      <c r="CO36" s="367" t="str">
        <f t="shared" si="3"/>
        <v/>
      </c>
      <c r="CP36" s="367"/>
      <c r="CQ36" s="368" t="str">
        <f>IF('[1]各会計、関係団体の財政状況及び健全化判断比率'!BS9="","",'[1]各会計、関係団体の財政状況及び健全化判断比率'!BS9)</f>
        <v/>
      </c>
      <c r="CR36" s="368"/>
      <c r="CS36" s="368"/>
      <c r="CT36" s="368"/>
      <c r="CU36" s="368"/>
      <c r="CV36" s="368"/>
      <c r="CW36" s="368"/>
      <c r="CX36" s="368"/>
      <c r="CY36" s="368"/>
      <c r="CZ36" s="368"/>
      <c r="DA36" s="368"/>
      <c r="DB36" s="368"/>
      <c r="DC36" s="368"/>
      <c r="DD36" s="368"/>
      <c r="DE36" s="368"/>
      <c r="DG36" s="365" t="str">
        <f>IF('[1]各会計、関係団体の財政状況及び健全化判断比率'!BR9="","",'[1]各会計、関係団体の財政状況及び健全化判断比率'!BR9)</f>
        <v/>
      </c>
      <c r="DH36" s="365"/>
      <c r="DI36" s="360"/>
    </row>
    <row r="37" spans="1:113" ht="32.25" customHeight="1" x14ac:dyDescent="0.2">
      <c r="A37" s="180"/>
      <c r="B37" s="198"/>
      <c r="C37" s="367" t="str">
        <f>IF(E37="","",C36+1)</f>
        <v/>
      </c>
      <c r="D37" s="367"/>
      <c r="E37" s="368" t="str">
        <f>IF('[1]各会計、関係団体の財政状況及び健全化判断比率'!B10="","",'[1]各会計、関係団体の財政状況及び健全化判断比率'!B10)</f>
        <v/>
      </c>
      <c r="F37" s="368"/>
      <c r="G37" s="368"/>
      <c r="H37" s="368"/>
      <c r="I37" s="368"/>
      <c r="J37" s="368"/>
      <c r="K37" s="368"/>
      <c r="L37" s="368"/>
      <c r="M37" s="368"/>
      <c r="N37" s="368"/>
      <c r="O37" s="368"/>
      <c r="P37" s="368"/>
      <c r="Q37" s="368"/>
      <c r="R37" s="368"/>
      <c r="S37" s="368"/>
      <c r="T37" s="180"/>
      <c r="U37" s="367" t="str">
        <f t="shared" si="4"/>
        <v/>
      </c>
      <c r="V37" s="367"/>
      <c r="W37" s="368"/>
      <c r="X37" s="368"/>
      <c r="Y37" s="368"/>
      <c r="Z37" s="368"/>
      <c r="AA37" s="368"/>
      <c r="AB37" s="368"/>
      <c r="AC37" s="368"/>
      <c r="AD37" s="368"/>
      <c r="AE37" s="368"/>
      <c r="AF37" s="368"/>
      <c r="AG37" s="368"/>
      <c r="AH37" s="368"/>
      <c r="AI37" s="368"/>
      <c r="AJ37" s="368"/>
      <c r="AK37" s="368"/>
      <c r="AL37" s="180"/>
      <c r="AM37" s="367" t="str">
        <f t="shared" si="0"/>
        <v/>
      </c>
      <c r="AN37" s="367"/>
      <c r="AO37" s="368"/>
      <c r="AP37" s="368"/>
      <c r="AQ37" s="368"/>
      <c r="AR37" s="368"/>
      <c r="AS37" s="368"/>
      <c r="AT37" s="368"/>
      <c r="AU37" s="368"/>
      <c r="AV37" s="368"/>
      <c r="AW37" s="368"/>
      <c r="AX37" s="368"/>
      <c r="AY37" s="368"/>
      <c r="AZ37" s="368"/>
      <c r="BA37" s="368"/>
      <c r="BB37" s="368"/>
      <c r="BC37" s="368"/>
      <c r="BD37" s="180"/>
      <c r="BE37" s="367" t="str">
        <f t="shared" si="1"/>
        <v/>
      </c>
      <c r="BF37" s="367"/>
      <c r="BG37" s="368"/>
      <c r="BH37" s="368"/>
      <c r="BI37" s="368"/>
      <c r="BJ37" s="368"/>
      <c r="BK37" s="368"/>
      <c r="BL37" s="368"/>
      <c r="BM37" s="368"/>
      <c r="BN37" s="368"/>
      <c r="BO37" s="368"/>
      <c r="BP37" s="368"/>
      <c r="BQ37" s="368"/>
      <c r="BR37" s="368"/>
      <c r="BS37" s="368"/>
      <c r="BT37" s="368"/>
      <c r="BU37" s="368"/>
      <c r="BV37" s="180"/>
      <c r="BW37" s="367" t="str">
        <f t="shared" si="2"/>
        <v/>
      </c>
      <c r="BX37" s="367"/>
      <c r="BY37" s="368" t="str">
        <f>IF('[1]各会計、関係団体の財政状況及び健全化判断比率'!B71="","",'[1]各会計、関係団体の財政状況及び健全化判断比率'!B71)</f>
        <v/>
      </c>
      <c r="BZ37" s="368"/>
      <c r="CA37" s="368"/>
      <c r="CB37" s="368"/>
      <c r="CC37" s="368"/>
      <c r="CD37" s="368"/>
      <c r="CE37" s="368"/>
      <c r="CF37" s="368"/>
      <c r="CG37" s="368"/>
      <c r="CH37" s="368"/>
      <c r="CI37" s="368"/>
      <c r="CJ37" s="368"/>
      <c r="CK37" s="368"/>
      <c r="CL37" s="368"/>
      <c r="CM37" s="368"/>
      <c r="CN37" s="180"/>
      <c r="CO37" s="367" t="str">
        <f t="shared" si="3"/>
        <v/>
      </c>
      <c r="CP37" s="367"/>
      <c r="CQ37" s="368" t="str">
        <f>IF('[1]各会計、関係団体の財政状況及び健全化判断比率'!BS10="","",'[1]各会計、関係団体の財政状況及び健全化判断比率'!BS10)</f>
        <v/>
      </c>
      <c r="CR37" s="368"/>
      <c r="CS37" s="368"/>
      <c r="CT37" s="368"/>
      <c r="CU37" s="368"/>
      <c r="CV37" s="368"/>
      <c r="CW37" s="368"/>
      <c r="CX37" s="368"/>
      <c r="CY37" s="368"/>
      <c r="CZ37" s="368"/>
      <c r="DA37" s="368"/>
      <c r="DB37" s="368"/>
      <c r="DC37" s="368"/>
      <c r="DD37" s="368"/>
      <c r="DE37" s="368"/>
      <c r="DG37" s="365" t="str">
        <f>IF('[1]各会計、関係団体の財政状況及び健全化判断比率'!BR10="","",'[1]各会計、関係団体の財政状況及び健全化判断比率'!BR10)</f>
        <v/>
      </c>
      <c r="DH37" s="365"/>
      <c r="DI37" s="360"/>
    </row>
    <row r="38" spans="1:113" ht="32.25" customHeight="1" x14ac:dyDescent="0.2">
      <c r="A38" s="180"/>
      <c r="B38" s="198"/>
      <c r="C38" s="367" t="str">
        <f t="shared" ref="C38:C43" si="5">IF(E38="","",C37+1)</f>
        <v/>
      </c>
      <c r="D38" s="367"/>
      <c r="E38" s="368" t="str">
        <f>IF('[1]各会計、関係団体の財政状況及び健全化判断比率'!B11="","",'[1]各会計、関係団体の財政状況及び健全化判断比率'!B11)</f>
        <v/>
      </c>
      <c r="F38" s="368"/>
      <c r="G38" s="368"/>
      <c r="H38" s="368"/>
      <c r="I38" s="368"/>
      <c r="J38" s="368"/>
      <c r="K38" s="368"/>
      <c r="L38" s="368"/>
      <c r="M38" s="368"/>
      <c r="N38" s="368"/>
      <c r="O38" s="368"/>
      <c r="P38" s="368"/>
      <c r="Q38" s="368"/>
      <c r="R38" s="368"/>
      <c r="S38" s="368"/>
      <c r="T38" s="180"/>
      <c r="U38" s="367" t="str">
        <f t="shared" si="4"/>
        <v/>
      </c>
      <c r="V38" s="367"/>
      <c r="W38" s="368"/>
      <c r="X38" s="368"/>
      <c r="Y38" s="368"/>
      <c r="Z38" s="368"/>
      <c r="AA38" s="368"/>
      <c r="AB38" s="368"/>
      <c r="AC38" s="368"/>
      <c r="AD38" s="368"/>
      <c r="AE38" s="368"/>
      <c r="AF38" s="368"/>
      <c r="AG38" s="368"/>
      <c r="AH38" s="368"/>
      <c r="AI38" s="368"/>
      <c r="AJ38" s="368"/>
      <c r="AK38" s="368"/>
      <c r="AL38" s="180"/>
      <c r="AM38" s="367" t="str">
        <f t="shared" si="0"/>
        <v/>
      </c>
      <c r="AN38" s="367"/>
      <c r="AO38" s="368"/>
      <c r="AP38" s="368"/>
      <c r="AQ38" s="368"/>
      <c r="AR38" s="368"/>
      <c r="AS38" s="368"/>
      <c r="AT38" s="368"/>
      <c r="AU38" s="368"/>
      <c r="AV38" s="368"/>
      <c r="AW38" s="368"/>
      <c r="AX38" s="368"/>
      <c r="AY38" s="368"/>
      <c r="AZ38" s="368"/>
      <c r="BA38" s="368"/>
      <c r="BB38" s="368"/>
      <c r="BC38" s="368"/>
      <c r="BD38" s="180"/>
      <c r="BE38" s="367" t="str">
        <f t="shared" si="1"/>
        <v/>
      </c>
      <c r="BF38" s="367"/>
      <c r="BG38" s="368"/>
      <c r="BH38" s="368"/>
      <c r="BI38" s="368"/>
      <c r="BJ38" s="368"/>
      <c r="BK38" s="368"/>
      <c r="BL38" s="368"/>
      <c r="BM38" s="368"/>
      <c r="BN38" s="368"/>
      <c r="BO38" s="368"/>
      <c r="BP38" s="368"/>
      <c r="BQ38" s="368"/>
      <c r="BR38" s="368"/>
      <c r="BS38" s="368"/>
      <c r="BT38" s="368"/>
      <c r="BU38" s="368"/>
      <c r="BV38" s="180"/>
      <c r="BW38" s="367" t="str">
        <f t="shared" si="2"/>
        <v/>
      </c>
      <c r="BX38" s="367"/>
      <c r="BY38" s="368" t="str">
        <f>IF('[1]各会計、関係団体の財政状況及び健全化判断比率'!B72="","",'[1]各会計、関係団体の財政状況及び健全化判断比率'!B72)</f>
        <v/>
      </c>
      <c r="BZ38" s="368"/>
      <c r="CA38" s="368"/>
      <c r="CB38" s="368"/>
      <c r="CC38" s="368"/>
      <c r="CD38" s="368"/>
      <c r="CE38" s="368"/>
      <c r="CF38" s="368"/>
      <c r="CG38" s="368"/>
      <c r="CH38" s="368"/>
      <c r="CI38" s="368"/>
      <c r="CJ38" s="368"/>
      <c r="CK38" s="368"/>
      <c r="CL38" s="368"/>
      <c r="CM38" s="368"/>
      <c r="CN38" s="180"/>
      <c r="CO38" s="367" t="str">
        <f t="shared" si="3"/>
        <v/>
      </c>
      <c r="CP38" s="367"/>
      <c r="CQ38" s="368" t="str">
        <f>IF('[1]各会計、関係団体の財政状況及び健全化判断比率'!BS11="","",'[1]各会計、関係団体の財政状況及び健全化判断比率'!BS11)</f>
        <v/>
      </c>
      <c r="CR38" s="368"/>
      <c r="CS38" s="368"/>
      <c r="CT38" s="368"/>
      <c r="CU38" s="368"/>
      <c r="CV38" s="368"/>
      <c r="CW38" s="368"/>
      <c r="CX38" s="368"/>
      <c r="CY38" s="368"/>
      <c r="CZ38" s="368"/>
      <c r="DA38" s="368"/>
      <c r="DB38" s="368"/>
      <c r="DC38" s="368"/>
      <c r="DD38" s="368"/>
      <c r="DE38" s="368"/>
      <c r="DG38" s="365" t="str">
        <f>IF('[1]各会計、関係団体の財政状況及び健全化判断比率'!BR11="","",'[1]各会計、関係団体の財政状況及び健全化判断比率'!BR11)</f>
        <v/>
      </c>
      <c r="DH38" s="365"/>
      <c r="DI38" s="360"/>
    </row>
    <row r="39" spans="1:113" ht="32.25" customHeight="1" x14ac:dyDescent="0.2">
      <c r="A39" s="180"/>
      <c r="B39" s="198"/>
      <c r="C39" s="367" t="str">
        <f t="shared" si="5"/>
        <v/>
      </c>
      <c r="D39" s="367"/>
      <c r="E39" s="368" t="str">
        <f>IF('[1]各会計、関係団体の財政状況及び健全化判断比率'!B12="","",'[1]各会計、関係団体の財政状況及び健全化判断比率'!B12)</f>
        <v/>
      </c>
      <c r="F39" s="368"/>
      <c r="G39" s="368"/>
      <c r="H39" s="368"/>
      <c r="I39" s="368"/>
      <c r="J39" s="368"/>
      <c r="K39" s="368"/>
      <c r="L39" s="368"/>
      <c r="M39" s="368"/>
      <c r="N39" s="368"/>
      <c r="O39" s="368"/>
      <c r="P39" s="368"/>
      <c r="Q39" s="368"/>
      <c r="R39" s="368"/>
      <c r="S39" s="368"/>
      <c r="T39" s="180"/>
      <c r="U39" s="367" t="str">
        <f t="shared" si="4"/>
        <v/>
      </c>
      <c r="V39" s="367"/>
      <c r="W39" s="368"/>
      <c r="X39" s="368"/>
      <c r="Y39" s="368"/>
      <c r="Z39" s="368"/>
      <c r="AA39" s="368"/>
      <c r="AB39" s="368"/>
      <c r="AC39" s="368"/>
      <c r="AD39" s="368"/>
      <c r="AE39" s="368"/>
      <c r="AF39" s="368"/>
      <c r="AG39" s="368"/>
      <c r="AH39" s="368"/>
      <c r="AI39" s="368"/>
      <c r="AJ39" s="368"/>
      <c r="AK39" s="368"/>
      <c r="AL39" s="180"/>
      <c r="AM39" s="367" t="str">
        <f t="shared" si="0"/>
        <v/>
      </c>
      <c r="AN39" s="367"/>
      <c r="AO39" s="368"/>
      <c r="AP39" s="368"/>
      <c r="AQ39" s="368"/>
      <c r="AR39" s="368"/>
      <c r="AS39" s="368"/>
      <c r="AT39" s="368"/>
      <c r="AU39" s="368"/>
      <c r="AV39" s="368"/>
      <c r="AW39" s="368"/>
      <c r="AX39" s="368"/>
      <c r="AY39" s="368"/>
      <c r="AZ39" s="368"/>
      <c r="BA39" s="368"/>
      <c r="BB39" s="368"/>
      <c r="BC39" s="368"/>
      <c r="BD39" s="180"/>
      <c r="BE39" s="367" t="str">
        <f t="shared" si="1"/>
        <v/>
      </c>
      <c r="BF39" s="367"/>
      <c r="BG39" s="368"/>
      <c r="BH39" s="368"/>
      <c r="BI39" s="368"/>
      <c r="BJ39" s="368"/>
      <c r="BK39" s="368"/>
      <c r="BL39" s="368"/>
      <c r="BM39" s="368"/>
      <c r="BN39" s="368"/>
      <c r="BO39" s="368"/>
      <c r="BP39" s="368"/>
      <c r="BQ39" s="368"/>
      <c r="BR39" s="368"/>
      <c r="BS39" s="368"/>
      <c r="BT39" s="368"/>
      <c r="BU39" s="368"/>
      <c r="BV39" s="180"/>
      <c r="BW39" s="367" t="str">
        <f t="shared" si="2"/>
        <v/>
      </c>
      <c r="BX39" s="367"/>
      <c r="BY39" s="368" t="str">
        <f>IF('[1]各会計、関係団体の財政状況及び健全化判断比率'!B73="","",'[1]各会計、関係団体の財政状況及び健全化判断比率'!B73)</f>
        <v/>
      </c>
      <c r="BZ39" s="368"/>
      <c r="CA39" s="368"/>
      <c r="CB39" s="368"/>
      <c r="CC39" s="368"/>
      <c r="CD39" s="368"/>
      <c r="CE39" s="368"/>
      <c r="CF39" s="368"/>
      <c r="CG39" s="368"/>
      <c r="CH39" s="368"/>
      <c r="CI39" s="368"/>
      <c r="CJ39" s="368"/>
      <c r="CK39" s="368"/>
      <c r="CL39" s="368"/>
      <c r="CM39" s="368"/>
      <c r="CN39" s="180"/>
      <c r="CO39" s="367" t="str">
        <f t="shared" si="3"/>
        <v/>
      </c>
      <c r="CP39" s="367"/>
      <c r="CQ39" s="368" t="str">
        <f>IF('[1]各会計、関係団体の財政状況及び健全化判断比率'!BS12="","",'[1]各会計、関係団体の財政状況及び健全化判断比率'!BS12)</f>
        <v/>
      </c>
      <c r="CR39" s="368"/>
      <c r="CS39" s="368"/>
      <c r="CT39" s="368"/>
      <c r="CU39" s="368"/>
      <c r="CV39" s="368"/>
      <c r="CW39" s="368"/>
      <c r="CX39" s="368"/>
      <c r="CY39" s="368"/>
      <c r="CZ39" s="368"/>
      <c r="DA39" s="368"/>
      <c r="DB39" s="368"/>
      <c r="DC39" s="368"/>
      <c r="DD39" s="368"/>
      <c r="DE39" s="368"/>
      <c r="DG39" s="365" t="str">
        <f>IF('[1]各会計、関係団体の財政状況及び健全化判断比率'!BR12="","",'[1]各会計、関係団体の財政状況及び健全化判断比率'!BR12)</f>
        <v/>
      </c>
      <c r="DH39" s="365"/>
      <c r="DI39" s="360"/>
    </row>
    <row r="40" spans="1:113" ht="32.25" customHeight="1" x14ac:dyDescent="0.2">
      <c r="A40" s="180"/>
      <c r="B40" s="198"/>
      <c r="C40" s="367" t="str">
        <f t="shared" si="5"/>
        <v/>
      </c>
      <c r="D40" s="367"/>
      <c r="E40" s="368" t="str">
        <f>IF('[1]各会計、関係団体の財政状況及び健全化判断比率'!B13="","",'[1]各会計、関係団体の財政状況及び健全化判断比率'!B13)</f>
        <v/>
      </c>
      <c r="F40" s="368"/>
      <c r="G40" s="368"/>
      <c r="H40" s="368"/>
      <c r="I40" s="368"/>
      <c r="J40" s="368"/>
      <c r="K40" s="368"/>
      <c r="L40" s="368"/>
      <c r="M40" s="368"/>
      <c r="N40" s="368"/>
      <c r="O40" s="368"/>
      <c r="P40" s="368"/>
      <c r="Q40" s="368"/>
      <c r="R40" s="368"/>
      <c r="S40" s="368"/>
      <c r="T40" s="180"/>
      <c r="U40" s="367" t="str">
        <f t="shared" si="4"/>
        <v/>
      </c>
      <c r="V40" s="367"/>
      <c r="W40" s="368"/>
      <c r="X40" s="368"/>
      <c r="Y40" s="368"/>
      <c r="Z40" s="368"/>
      <c r="AA40" s="368"/>
      <c r="AB40" s="368"/>
      <c r="AC40" s="368"/>
      <c r="AD40" s="368"/>
      <c r="AE40" s="368"/>
      <c r="AF40" s="368"/>
      <c r="AG40" s="368"/>
      <c r="AH40" s="368"/>
      <c r="AI40" s="368"/>
      <c r="AJ40" s="368"/>
      <c r="AK40" s="368"/>
      <c r="AL40" s="180"/>
      <c r="AM40" s="367" t="str">
        <f t="shared" si="0"/>
        <v/>
      </c>
      <c r="AN40" s="367"/>
      <c r="AO40" s="368"/>
      <c r="AP40" s="368"/>
      <c r="AQ40" s="368"/>
      <c r="AR40" s="368"/>
      <c r="AS40" s="368"/>
      <c r="AT40" s="368"/>
      <c r="AU40" s="368"/>
      <c r="AV40" s="368"/>
      <c r="AW40" s="368"/>
      <c r="AX40" s="368"/>
      <c r="AY40" s="368"/>
      <c r="AZ40" s="368"/>
      <c r="BA40" s="368"/>
      <c r="BB40" s="368"/>
      <c r="BC40" s="368"/>
      <c r="BD40" s="180"/>
      <c r="BE40" s="367" t="str">
        <f t="shared" si="1"/>
        <v/>
      </c>
      <c r="BF40" s="367"/>
      <c r="BG40" s="368"/>
      <c r="BH40" s="368"/>
      <c r="BI40" s="368"/>
      <c r="BJ40" s="368"/>
      <c r="BK40" s="368"/>
      <c r="BL40" s="368"/>
      <c r="BM40" s="368"/>
      <c r="BN40" s="368"/>
      <c r="BO40" s="368"/>
      <c r="BP40" s="368"/>
      <c r="BQ40" s="368"/>
      <c r="BR40" s="368"/>
      <c r="BS40" s="368"/>
      <c r="BT40" s="368"/>
      <c r="BU40" s="368"/>
      <c r="BV40" s="180"/>
      <c r="BW40" s="367" t="str">
        <f t="shared" si="2"/>
        <v/>
      </c>
      <c r="BX40" s="367"/>
      <c r="BY40" s="368" t="str">
        <f>IF('[1]各会計、関係団体の財政状況及び健全化判断比率'!B74="","",'[1]各会計、関係団体の財政状況及び健全化判断比率'!B74)</f>
        <v/>
      </c>
      <c r="BZ40" s="368"/>
      <c r="CA40" s="368"/>
      <c r="CB40" s="368"/>
      <c r="CC40" s="368"/>
      <c r="CD40" s="368"/>
      <c r="CE40" s="368"/>
      <c r="CF40" s="368"/>
      <c r="CG40" s="368"/>
      <c r="CH40" s="368"/>
      <c r="CI40" s="368"/>
      <c r="CJ40" s="368"/>
      <c r="CK40" s="368"/>
      <c r="CL40" s="368"/>
      <c r="CM40" s="368"/>
      <c r="CN40" s="180"/>
      <c r="CO40" s="367" t="str">
        <f t="shared" si="3"/>
        <v/>
      </c>
      <c r="CP40" s="367"/>
      <c r="CQ40" s="368" t="str">
        <f>IF('[1]各会計、関係団体の財政状況及び健全化判断比率'!BS13="","",'[1]各会計、関係団体の財政状況及び健全化判断比率'!BS13)</f>
        <v/>
      </c>
      <c r="CR40" s="368"/>
      <c r="CS40" s="368"/>
      <c r="CT40" s="368"/>
      <c r="CU40" s="368"/>
      <c r="CV40" s="368"/>
      <c r="CW40" s="368"/>
      <c r="CX40" s="368"/>
      <c r="CY40" s="368"/>
      <c r="CZ40" s="368"/>
      <c r="DA40" s="368"/>
      <c r="DB40" s="368"/>
      <c r="DC40" s="368"/>
      <c r="DD40" s="368"/>
      <c r="DE40" s="368"/>
      <c r="DG40" s="365" t="str">
        <f>IF('[1]各会計、関係団体の財政状況及び健全化判断比率'!BR13="","",'[1]各会計、関係団体の財政状況及び健全化判断比率'!BR13)</f>
        <v/>
      </c>
      <c r="DH40" s="365"/>
      <c r="DI40" s="360"/>
    </row>
    <row r="41" spans="1:113" ht="32.25" customHeight="1" x14ac:dyDescent="0.2">
      <c r="A41" s="180"/>
      <c r="B41" s="198"/>
      <c r="C41" s="367" t="str">
        <f t="shared" si="5"/>
        <v/>
      </c>
      <c r="D41" s="367"/>
      <c r="E41" s="368" t="str">
        <f>IF('[1]各会計、関係団体の財政状況及び健全化判断比率'!B14="","",'[1]各会計、関係団体の財政状況及び健全化判断比率'!B14)</f>
        <v/>
      </c>
      <c r="F41" s="368"/>
      <c r="G41" s="368"/>
      <c r="H41" s="368"/>
      <c r="I41" s="368"/>
      <c r="J41" s="368"/>
      <c r="K41" s="368"/>
      <c r="L41" s="368"/>
      <c r="M41" s="368"/>
      <c r="N41" s="368"/>
      <c r="O41" s="368"/>
      <c r="P41" s="368"/>
      <c r="Q41" s="368"/>
      <c r="R41" s="368"/>
      <c r="S41" s="368"/>
      <c r="T41" s="180"/>
      <c r="U41" s="367" t="str">
        <f t="shared" si="4"/>
        <v/>
      </c>
      <c r="V41" s="367"/>
      <c r="W41" s="368"/>
      <c r="X41" s="368"/>
      <c r="Y41" s="368"/>
      <c r="Z41" s="368"/>
      <c r="AA41" s="368"/>
      <c r="AB41" s="368"/>
      <c r="AC41" s="368"/>
      <c r="AD41" s="368"/>
      <c r="AE41" s="368"/>
      <c r="AF41" s="368"/>
      <c r="AG41" s="368"/>
      <c r="AH41" s="368"/>
      <c r="AI41" s="368"/>
      <c r="AJ41" s="368"/>
      <c r="AK41" s="368"/>
      <c r="AL41" s="180"/>
      <c r="AM41" s="367" t="str">
        <f t="shared" si="0"/>
        <v/>
      </c>
      <c r="AN41" s="367"/>
      <c r="AO41" s="368"/>
      <c r="AP41" s="368"/>
      <c r="AQ41" s="368"/>
      <c r="AR41" s="368"/>
      <c r="AS41" s="368"/>
      <c r="AT41" s="368"/>
      <c r="AU41" s="368"/>
      <c r="AV41" s="368"/>
      <c r="AW41" s="368"/>
      <c r="AX41" s="368"/>
      <c r="AY41" s="368"/>
      <c r="AZ41" s="368"/>
      <c r="BA41" s="368"/>
      <c r="BB41" s="368"/>
      <c r="BC41" s="368"/>
      <c r="BD41" s="180"/>
      <c r="BE41" s="367" t="str">
        <f t="shared" si="1"/>
        <v/>
      </c>
      <c r="BF41" s="367"/>
      <c r="BG41" s="368"/>
      <c r="BH41" s="368"/>
      <c r="BI41" s="368"/>
      <c r="BJ41" s="368"/>
      <c r="BK41" s="368"/>
      <c r="BL41" s="368"/>
      <c r="BM41" s="368"/>
      <c r="BN41" s="368"/>
      <c r="BO41" s="368"/>
      <c r="BP41" s="368"/>
      <c r="BQ41" s="368"/>
      <c r="BR41" s="368"/>
      <c r="BS41" s="368"/>
      <c r="BT41" s="368"/>
      <c r="BU41" s="368"/>
      <c r="BV41" s="180"/>
      <c r="BW41" s="367" t="str">
        <f t="shared" si="2"/>
        <v/>
      </c>
      <c r="BX41" s="367"/>
      <c r="BY41" s="368" t="str">
        <f>IF('[1]各会計、関係団体の財政状況及び健全化判断比率'!B75="","",'[1]各会計、関係団体の財政状況及び健全化判断比率'!B75)</f>
        <v/>
      </c>
      <c r="BZ41" s="368"/>
      <c r="CA41" s="368"/>
      <c r="CB41" s="368"/>
      <c r="CC41" s="368"/>
      <c r="CD41" s="368"/>
      <c r="CE41" s="368"/>
      <c r="CF41" s="368"/>
      <c r="CG41" s="368"/>
      <c r="CH41" s="368"/>
      <c r="CI41" s="368"/>
      <c r="CJ41" s="368"/>
      <c r="CK41" s="368"/>
      <c r="CL41" s="368"/>
      <c r="CM41" s="368"/>
      <c r="CN41" s="180"/>
      <c r="CO41" s="367" t="str">
        <f t="shared" si="3"/>
        <v/>
      </c>
      <c r="CP41" s="367"/>
      <c r="CQ41" s="368" t="str">
        <f>IF('[1]各会計、関係団体の財政状況及び健全化判断比率'!BS14="","",'[1]各会計、関係団体の財政状況及び健全化判断比率'!BS14)</f>
        <v/>
      </c>
      <c r="CR41" s="368"/>
      <c r="CS41" s="368"/>
      <c r="CT41" s="368"/>
      <c r="CU41" s="368"/>
      <c r="CV41" s="368"/>
      <c r="CW41" s="368"/>
      <c r="CX41" s="368"/>
      <c r="CY41" s="368"/>
      <c r="CZ41" s="368"/>
      <c r="DA41" s="368"/>
      <c r="DB41" s="368"/>
      <c r="DC41" s="368"/>
      <c r="DD41" s="368"/>
      <c r="DE41" s="368"/>
      <c r="DG41" s="365" t="str">
        <f>IF('[1]各会計、関係団体の財政状況及び健全化判断比率'!BR14="","",'[1]各会計、関係団体の財政状況及び健全化判断比率'!BR14)</f>
        <v/>
      </c>
      <c r="DH41" s="365"/>
      <c r="DI41" s="360"/>
    </row>
    <row r="42" spans="1:113" ht="32.25" customHeight="1" x14ac:dyDescent="0.2">
      <c r="B42" s="198"/>
      <c r="C42" s="367" t="str">
        <f t="shared" si="5"/>
        <v/>
      </c>
      <c r="D42" s="367"/>
      <c r="E42" s="368" t="str">
        <f>IF('[1]各会計、関係団体の財政状況及び健全化判断比率'!B15="","",'[1]各会計、関係団体の財政状況及び健全化判断比率'!B15)</f>
        <v/>
      </c>
      <c r="F42" s="368"/>
      <c r="G42" s="368"/>
      <c r="H42" s="368"/>
      <c r="I42" s="368"/>
      <c r="J42" s="368"/>
      <c r="K42" s="368"/>
      <c r="L42" s="368"/>
      <c r="M42" s="368"/>
      <c r="N42" s="368"/>
      <c r="O42" s="368"/>
      <c r="P42" s="368"/>
      <c r="Q42" s="368"/>
      <c r="R42" s="368"/>
      <c r="S42" s="368"/>
      <c r="T42" s="180"/>
      <c r="U42" s="367" t="str">
        <f t="shared" si="4"/>
        <v/>
      </c>
      <c r="V42" s="367"/>
      <c r="W42" s="368"/>
      <c r="X42" s="368"/>
      <c r="Y42" s="368"/>
      <c r="Z42" s="368"/>
      <c r="AA42" s="368"/>
      <c r="AB42" s="368"/>
      <c r="AC42" s="368"/>
      <c r="AD42" s="368"/>
      <c r="AE42" s="368"/>
      <c r="AF42" s="368"/>
      <c r="AG42" s="368"/>
      <c r="AH42" s="368"/>
      <c r="AI42" s="368"/>
      <c r="AJ42" s="368"/>
      <c r="AK42" s="368"/>
      <c r="AL42" s="180"/>
      <c r="AM42" s="367" t="str">
        <f t="shared" si="0"/>
        <v/>
      </c>
      <c r="AN42" s="367"/>
      <c r="AO42" s="368"/>
      <c r="AP42" s="368"/>
      <c r="AQ42" s="368"/>
      <c r="AR42" s="368"/>
      <c r="AS42" s="368"/>
      <c r="AT42" s="368"/>
      <c r="AU42" s="368"/>
      <c r="AV42" s="368"/>
      <c r="AW42" s="368"/>
      <c r="AX42" s="368"/>
      <c r="AY42" s="368"/>
      <c r="AZ42" s="368"/>
      <c r="BA42" s="368"/>
      <c r="BB42" s="368"/>
      <c r="BC42" s="368"/>
      <c r="BD42" s="180"/>
      <c r="BE42" s="367" t="str">
        <f t="shared" si="1"/>
        <v/>
      </c>
      <c r="BF42" s="367"/>
      <c r="BG42" s="368"/>
      <c r="BH42" s="368"/>
      <c r="BI42" s="368"/>
      <c r="BJ42" s="368"/>
      <c r="BK42" s="368"/>
      <c r="BL42" s="368"/>
      <c r="BM42" s="368"/>
      <c r="BN42" s="368"/>
      <c r="BO42" s="368"/>
      <c r="BP42" s="368"/>
      <c r="BQ42" s="368"/>
      <c r="BR42" s="368"/>
      <c r="BS42" s="368"/>
      <c r="BT42" s="368"/>
      <c r="BU42" s="368"/>
      <c r="BV42" s="180"/>
      <c r="BW42" s="367" t="str">
        <f t="shared" si="2"/>
        <v/>
      </c>
      <c r="BX42" s="367"/>
      <c r="BY42" s="368" t="str">
        <f>IF('[1]各会計、関係団体の財政状況及び健全化判断比率'!B76="","",'[1]各会計、関係団体の財政状況及び健全化判断比率'!B76)</f>
        <v/>
      </c>
      <c r="BZ42" s="368"/>
      <c r="CA42" s="368"/>
      <c r="CB42" s="368"/>
      <c r="CC42" s="368"/>
      <c r="CD42" s="368"/>
      <c r="CE42" s="368"/>
      <c r="CF42" s="368"/>
      <c r="CG42" s="368"/>
      <c r="CH42" s="368"/>
      <c r="CI42" s="368"/>
      <c r="CJ42" s="368"/>
      <c r="CK42" s="368"/>
      <c r="CL42" s="368"/>
      <c r="CM42" s="368"/>
      <c r="CN42" s="180"/>
      <c r="CO42" s="367" t="str">
        <f t="shared" si="3"/>
        <v/>
      </c>
      <c r="CP42" s="367"/>
      <c r="CQ42" s="368" t="str">
        <f>IF('[1]各会計、関係団体の財政状況及び健全化判断比率'!BS15="","",'[1]各会計、関係団体の財政状況及び健全化判断比率'!BS15)</f>
        <v/>
      </c>
      <c r="CR42" s="368"/>
      <c r="CS42" s="368"/>
      <c r="CT42" s="368"/>
      <c r="CU42" s="368"/>
      <c r="CV42" s="368"/>
      <c r="CW42" s="368"/>
      <c r="CX42" s="368"/>
      <c r="CY42" s="368"/>
      <c r="CZ42" s="368"/>
      <c r="DA42" s="368"/>
      <c r="DB42" s="368"/>
      <c r="DC42" s="368"/>
      <c r="DD42" s="368"/>
      <c r="DE42" s="368"/>
      <c r="DG42" s="365" t="str">
        <f>IF('[1]各会計、関係団体の財政状況及び健全化判断比率'!BR15="","",'[1]各会計、関係団体の財政状況及び健全化判断比率'!BR15)</f>
        <v/>
      </c>
      <c r="DH42" s="365"/>
      <c r="DI42" s="360"/>
    </row>
    <row r="43" spans="1:113" ht="32.25" customHeight="1" x14ac:dyDescent="0.2">
      <c r="B43" s="198"/>
      <c r="C43" s="367" t="str">
        <f t="shared" si="5"/>
        <v/>
      </c>
      <c r="D43" s="367"/>
      <c r="E43" s="368" t="str">
        <f>IF('[1]各会計、関係団体の財政状況及び健全化判断比率'!B16="","",'[1]各会計、関係団体の財政状況及び健全化判断比率'!B16)</f>
        <v/>
      </c>
      <c r="F43" s="368"/>
      <c r="G43" s="368"/>
      <c r="H43" s="368"/>
      <c r="I43" s="368"/>
      <c r="J43" s="368"/>
      <c r="K43" s="368"/>
      <c r="L43" s="368"/>
      <c r="M43" s="368"/>
      <c r="N43" s="368"/>
      <c r="O43" s="368"/>
      <c r="P43" s="368"/>
      <c r="Q43" s="368"/>
      <c r="R43" s="368"/>
      <c r="S43" s="368"/>
      <c r="T43" s="180"/>
      <c r="U43" s="367" t="str">
        <f t="shared" si="4"/>
        <v/>
      </c>
      <c r="V43" s="367"/>
      <c r="W43" s="368"/>
      <c r="X43" s="368"/>
      <c r="Y43" s="368"/>
      <c r="Z43" s="368"/>
      <c r="AA43" s="368"/>
      <c r="AB43" s="368"/>
      <c r="AC43" s="368"/>
      <c r="AD43" s="368"/>
      <c r="AE43" s="368"/>
      <c r="AF43" s="368"/>
      <c r="AG43" s="368"/>
      <c r="AH43" s="368"/>
      <c r="AI43" s="368"/>
      <c r="AJ43" s="368"/>
      <c r="AK43" s="368"/>
      <c r="AL43" s="180"/>
      <c r="AM43" s="367" t="str">
        <f t="shared" si="0"/>
        <v/>
      </c>
      <c r="AN43" s="367"/>
      <c r="AO43" s="368"/>
      <c r="AP43" s="368"/>
      <c r="AQ43" s="368"/>
      <c r="AR43" s="368"/>
      <c r="AS43" s="368"/>
      <c r="AT43" s="368"/>
      <c r="AU43" s="368"/>
      <c r="AV43" s="368"/>
      <c r="AW43" s="368"/>
      <c r="AX43" s="368"/>
      <c r="AY43" s="368"/>
      <c r="AZ43" s="368"/>
      <c r="BA43" s="368"/>
      <c r="BB43" s="368"/>
      <c r="BC43" s="368"/>
      <c r="BD43" s="180"/>
      <c r="BE43" s="367" t="str">
        <f t="shared" si="1"/>
        <v/>
      </c>
      <c r="BF43" s="367"/>
      <c r="BG43" s="368"/>
      <c r="BH43" s="368"/>
      <c r="BI43" s="368"/>
      <c r="BJ43" s="368"/>
      <c r="BK43" s="368"/>
      <c r="BL43" s="368"/>
      <c r="BM43" s="368"/>
      <c r="BN43" s="368"/>
      <c r="BO43" s="368"/>
      <c r="BP43" s="368"/>
      <c r="BQ43" s="368"/>
      <c r="BR43" s="368"/>
      <c r="BS43" s="368"/>
      <c r="BT43" s="368"/>
      <c r="BU43" s="368"/>
      <c r="BV43" s="180"/>
      <c r="BW43" s="367" t="str">
        <f t="shared" si="2"/>
        <v/>
      </c>
      <c r="BX43" s="367"/>
      <c r="BY43" s="368" t="str">
        <f>IF('[1]各会計、関係団体の財政状況及び健全化判断比率'!B77="","",'[1]各会計、関係団体の財政状況及び健全化判断比率'!B77)</f>
        <v/>
      </c>
      <c r="BZ43" s="368"/>
      <c r="CA43" s="368"/>
      <c r="CB43" s="368"/>
      <c r="CC43" s="368"/>
      <c r="CD43" s="368"/>
      <c r="CE43" s="368"/>
      <c r="CF43" s="368"/>
      <c r="CG43" s="368"/>
      <c r="CH43" s="368"/>
      <c r="CI43" s="368"/>
      <c r="CJ43" s="368"/>
      <c r="CK43" s="368"/>
      <c r="CL43" s="368"/>
      <c r="CM43" s="368"/>
      <c r="CN43" s="180"/>
      <c r="CO43" s="367" t="str">
        <f t="shared" si="3"/>
        <v/>
      </c>
      <c r="CP43" s="367"/>
      <c r="CQ43" s="368" t="str">
        <f>IF('[1]各会計、関係団体の財政状況及び健全化判断比率'!BS16="","",'[1]各会計、関係団体の財政状況及び健全化判断比率'!BS16)</f>
        <v/>
      </c>
      <c r="CR43" s="368"/>
      <c r="CS43" s="368"/>
      <c r="CT43" s="368"/>
      <c r="CU43" s="368"/>
      <c r="CV43" s="368"/>
      <c r="CW43" s="368"/>
      <c r="CX43" s="368"/>
      <c r="CY43" s="368"/>
      <c r="CZ43" s="368"/>
      <c r="DA43" s="368"/>
      <c r="DB43" s="368"/>
      <c r="DC43" s="368"/>
      <c r="DD43" s="368"/>
      <c r="DE43" s="368"/>
      <c r="DG43" s="365" t="str">
        <f>IF('[1]各会計、関係団体の財政状況及び健全化判断比率'!BR16="","",'[1]各会計、関係団体の財政状況及び健全化判断比率'!BR16)</f>
        <v/>
      </c>
      <c r="DH43" s="365"/>
      <c r="DI43" s="360"/>
    </row>
    <row r="44" spans="1:113" ht="13.5" customHeight="1" thickBot="1" x14ac:dyDescent="0.25">
      <c r="B44" s="199"/>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0"/>
      <c r="CQ44" s="200"/>
      <c r="CR44" s="200"/>
      <c r="CS44" s="200"/>
      <c r="CT44" s="200"/>
      <c r="CU44" s="200"/>
      <c r="CV44" s="200"/>
      <c r="CW44" s="200"/>
      <c r="CX44" s="200"/>
      <c r="CY44" s="200"/>
      <c r="CZ44" s="200"/>
      <c r="DA44" s="200"/>
      <c r="DB44" s="200"/>
      <c r="DC44" s="200"/>
      <c r="DD44" s="200"/>
      <c r="DE44" s="200"/>
      <c r="DF44" s="200"/>
      <c r="DG44" s="200"/>
      <c r="DH44" s="200"/>
      <c r="DI44" s="201"/>
    </row>
    <row r="45" spans="1:113" x14ac:dyDescent="0.2"/>
    <row r="46" spans="1:113" x14ac:dyDescent="0.2">
      <c r="B46" s="354" t="s">
        <v>150</v>
      </c>
      <c r="E46" s="364" t="s">
        <v>606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151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152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153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607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608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154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609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GoLg+ab0dQ6jcAskhZhHG80KFhaj9RcXYs39QDoK6KPN1j1IQgGpkCMBTIa3MbFIpEnkBJWeq1JXAzPlWdlW7Q==" saltValue="vPlFQbTygIfduyWt0rPeP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A16"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534</v>
      </c>
      <c r="K32" s="22"/>
      <c r="L32" s="22"/>
      <c r="M32" s="22"/>
      <c r="N32" s="22"/>
      <c r="O32" s="22"/>
      <c r="P32" s="22"/>
    </row>
    <row r="33" spans="1:16" ht="39" customHeight="1" thickBot="1" x14ac:dyDescent="0.3">
      <c r="A33" s="22"/>
      <c r="B33" s="25" t="s">
        <v>5</v>
      </c>
      <c r="C33" s="26"/>
      <c r="D33" s="26"/>
      <c r="E33" s="27" t="s">
        <v>1</v>
      </c>
      <c r="F33" s="28" t="s">
        <v>445</v>
      </c>
      <c r="G33" s="29" t="s">
        <v>446</v>
      </c>
      <c r="H33" s="29" t="s">
        <v>447</v>
      </c>
      <c r="I33" s="29" t="s">
        <v>448</v>
      </c>
      <c r="J33" s="30" t="s">
        <v>449</v>
      </c>
      <c r="K33" s="22"/>
      <c r="L33" s="22"/>
      <c r="M33" s="22"/>
      <c r="N33" s="22"/>
      <c r="O33" s="22"/>
      <c r="P33" s="22"/>
    </row>
    <row r="34" spans="1:16" ht="39" customHeight="1" x14ac:dyDescent="0.2">
      <c r="A34" s="22"/>
      <c r="B34" s="31"/>
      <c r="C34" s="1152" t="s">
        <v>454</v>
      </c>
      <c r="D34" s="1152"/>
      <c r="E34" s="1153"/>
      <c r="F34" s="32">
        <v>17.239999999999998</v>
      </c>
      <c r="G34" s="33">
        <v>14.16</v>
      </c>
      <c r="H34" s="33">
        <v>7.29</v>
      </c>
      <c r="I34" s="33">
        <v>13.28</v>
      </c>
      <c r="J34" s="34">
        <v>13.15</v>
      </c>
      <c r="K34" s="22"/>
      <c r="L34" s="22"/>
      <c r="M34" s="22"/>
      <c r="N34" s="22"/>
      <c r="O34" s="22"/>
      <c r="P34" s="22"/>
    </row>
    <row r="35" spans="1:16" ht="39" customHeight="1" x14ac:dyDescent="0.2">
      <c r="A35" s="22"/>
      <c r="B35" s="35"/>
      <c r="C35" s="1146" t="s">
        <v>455</v>
      </c>
      <c r="D35" s="1147"/>
      <c r="E35" s="1148"/>
      <c r="F35" s="36">
        <v>0.65</v>
      </c>
      <c r="G35" s="37">
        <v>1.82</v>
      </c>
      <c r="H35" s="37">
        <v>1.98</v>
      </c>
      <c r="I35" s="37">
        <v>2.34</v>
      </c>
      <c r="J35" s="38">
        <v>2.52</v>
      </c>
      <c r="K35" s="22"/>
      <c r="L35" s="22"/>
      <c r="M35" s="22"/>
      <c r="N35" s="22"/>
      <c r="O35" s="22"/>
      <c r="P35" s="22"/>
    </row>
    <row r="36" spans="1:16" ht="39" customHeight="1" x14ac:dyDescent="0.2">
      <c r="A36" s="22"/>
      <c r="B36" s="35"/>
      <c r="C36" s="1146" t="s">
        <v>456</v>
      </c>
      <c r="D36" s="1147"/>
      <c r="E36" s="1148"/>
      <c r="F36" s="36">
        <v>0.8</v>
      </c>
      <c r="G36" s="37">
        <v>0</v>
      </c>
      <c r="H36" s="37">
        <v>0.5</v>
      </c>
      <c r="I36" s="37">
        <v>1.26</v>
      </c>
      <c r="J36" s="38">
        <v>2.3199999999999998</v>
      </c>
      <c r="K36" s="22"/>
      <c r="L36" s="22"/>
      <c r="M36" s="22"/>
      <c r="N36" s="22"/>
      <c r="O36" s="22"/>
      <c r="P36" s="22"/>
    </row>
    <row r="37" spans="1:16" ht="39" customHeight="1" x14ac:dyDescent="0.2">
      <c r="A37" s="22"/>
      <c r="B37" s="35"/>
      <c r="C37" s="1146" t="s">
        <v>457</v>
      </c>
      <c r="D37" s="1147"/>
      <c r="E37" s="1148"/>
      <c r="F37" s="36">
        <v>3.4</v>
      </c>
      <c r="G37" s="37">
        <v>3.3</v>
      </c>
      <c r="H37" s="37">
        <v>2.82</v>
      </c>
      <c r="I37" s="37">
        <v>2.4500000000000002</v>
      </c>
      <c r="J37" s="38">
        <v>1.94</v>
      </c>
      <c r="K37" s="22"/>
      <c r="L37" s="22"/>
      <c r="M37" s="22"/>
      <c r="N37" s="22"/>
      <c r="O37" s="22"/>
      <c r="P37" s="22"/>
    </row>
    <row r="38" spans="1:16" ht="39" customHeight="1" x14ac:dyDescent="0.2">
      <c r="A38" s="22"/>
      <c r="B38" s="35"/>
      <c r="C38" s="1146" t="s">
        <v>458</v>
      </c>
      <c r="D38" s="1147"/>
      <c r="E38" s="1148"/>
      <c r="F38" s="36">
        <v>0.28000000000000003</v>
      </c>
      <c r="G38" s="37">
        <v>0.74</v>
      </c>
      <c r="H38" s="37">
        <v>1.02</v>
      </c>
      <c r="I38" s="37">
        <v>0.95</v>
      </c>
      <c r="J38" s="38">
        <v>1</v>
      </c>
      <c r="K38" s="22"/>
      <c r="L38" s="22"/>
      <c r="M38" s="22"/>
      <c r="N38" s="22"/>
      <c r="O38" s="22"/>
      <c r="P38" s="22"/>
    </row>
    <row r="39" spans="1:16" ht="39" customHeight="1" x14ac:dyDescent="0.2">
      <c r="A39" s="22"/>
      <c r="B39" s="35"/>
      <c r="C39" s="1146" t="s">
        <v>459</v>
      </c>
      <c r="D39" s="1147"/>
      <c r="E39" s="1148"/>
      <c r="F39" s="36">
        <v>2.2799999999999998</v>
      </c>
      <c r="G39" s="37">
        <v>1.21</v>
      </c>
      <c r="H39" s="37">
        <v>1.06</v>
      </c>
      <c r="I39" s="37">
        <v>0.79</v>
      </c>
      <c r="J39" s="38">
        <v>0.99</v>
      </c>
      <c r="K39" s="22"/>
      <c r="L39" s="22"/>
      <c r="M39" s="22"/>
      <c r="N39" s="22"/>
      <c r="O39" s="22"/>
      <c r="P39" s="22"/>
    </row>
    <row r="40" spans="1:16" ht="39" customHeight="1" x14ac:dyDescent="0.2">
      <c r="A40" s="22"/>
      <c r="B40" s="35"/>
      <c r="C40" s="1146" t="s">
        <v>460</v>
      </c>
      <c r="D40" s="1147"/>
      <c r="E40" s="1148"/>
      <c r="F40" s="36">
        <v>0</v>
      </c>
      <c r="G40" s="37">
        <v>0</v>
      </c>
      <c r="H40" s="37">
        <v>0</v>
      </c>
      <c r="I40" s="37">
        <v>0</v>
      </c>
      <c r="J40" s="38">
        <v>0.18</v>
      </c>
      <c r="K40" s="22"/>
      <c r="L40" s="22"/>
      <c r="M40" s="22"/>
      <c r="N40" s="22"/>
      <c r="O40" s="22"/>
      <c r="P40" s="22"/>
    </row>
    <row r="41" spans="1:16" ht="39" customHeight="1" x14ac:dyDescent="0.2">
      <c r="A41" s="22"/>
      <c r="B41" s="35"/>
      <c r="C41" s="1146" t="s">
        <v>461</v>
      </c>
      <c r="D41" s="1147"/>
      <c r="E41" s="1148"/>
      <c r="F41" s="36">
        <v>0.1</v>
      </c>
      <c r="G41" s="37">
        <v>0.1</v>
      </c>
      <c r="H41" s="37">
        <v>0.1</v>
      </c>
      <c r="I41" s="37">
        <v>0.11</v>
      </c>
      <c r="J41" s="38">
        <v>0.13</v>
      </c>
      <c r="K41" s="22"/>
      <c r="L41" s="22"/>
      <c r="M41" s="22"/>
      <c r="N41" s="22"/>
      <c r="O41" s="22"/>
      <c r="P41" s="22"/>
    </row>
    <row r="42" spans="1:16" ht="39" customHeight="1" x14ac:dyDescent="0.2">
      <c r="A42" s="22"/>
      <c r="B42" s="39"/>
      <c r="C42" s="1146" t="s">
        <v>462</v>
      </c>
      <c r="D42" s="1147"/>
      <c r="E42" s="1148"/>
      <c r="F42" s="36" t="s">
        <v>409</v>
      </c>
      <c r="G42" s="37" t="s">
        <v>409</v>
      </c>
      <c r="H42" s="37" t="s">
        <v>409</v>
      </c>
      <c r="I42" s="37" t="s">
        <v>409</v>
      </c>
      <c r="J42" s="38" t="s">
        <v>409</v>
      </c>
      <c r="K42" s="22"/>
      <c r="L42" s="22"/>
      <c r="M42" s="22"/>
      <c r="N42" s="22"/>
      <c r="O42" s="22"/>
      <c r="P42" s="22"/>
    </row>
    <row r="43" spans="1:16" ht="39" customHeight="1" thickBot="1" x14ac:dyDescent="0.25">
      <c r="A43" s="22"/>
      <c r="B43" s="40"/>
      <c r="C43" s="1149" t="s">
        <v>463</v>
      </c>
      <c r="D43" s="1150"/>
      <c r="E43" s="1151"/>
      <c r="F43" s="41">
        <v>0</v>
      </c>
      <c r="G43" s="42">
        <v>0</v>
      </c>
      <c r="H43" s="42" t="s">
        <v>409</v>
      </c>
      <c r="I43" s="42" t="s">
        <v>409</v>
      </c>
      <c r="J43" s="43" t="s">
        <v>409</v>
      </c>
      <c r="K43" s="22"/>
      <c r="L43" s="22"/>
      <c r="M43" s="22"/>
      <c r="N43" s="22"/>
      <c r="O43" s="22"/>
      <c r="P43" s="22"/>
    </row>
    <row r="44" spans="1:16" ht="39" customHeight="1" x14ac:dyDescent="0.2">
      <c r="A44" s="22"/>
      <c r="B44" s="44" t="s">
        <v>6</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SN00fU5872iMZUjxszOdlKX2ayYqKdkdnpLgXDiTSgw6j8tXuq6U93sXUW2sc+qcF7sXLH1h9b+qczz1q3MW6g==" saltValue="4YfTTWiwsoSvRUg68HeW1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
  <sheetViews>
    <sheetView showGridLines="0" topLeftCell="D26"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7</v>
      </c>
      <c r="P43" s="48"/>
      <c r="Q43" s="48"/>
      <c r="R43" s="48"/>
      <c r="S43" s="48"/>
      <c r="T43" s="48"/>
      <c r="U43" s="48"/>
    </row>
    <row r="44" spans="1:21" ht="30.75" customHeight="1" thickBot="1" x14ac:dyDescent="0.3">
      <c r="A44" s="48"/>
      <c r="B44" s="51" t="s">
        <v>8</v>
      </c>
      <c r="C44" s="52"/>
      <c r="D44" s="52"/>
      <c r="E44" s="53"/>
      <c r="F44" s="53"/>
      <c r="G44" s="53"/>
      <c r="H44" s="53"/>
      <c r="I44" s="53"/>
      <c r="J44" s="54" t="s">
        <v>1</v>
      </c>
      <c r="K44" s="55" t="s">
        <v>445</v>
      </c>
      <c r="L44" s="56" t="s">
        <v>446</v>
      </c>
      <c r="M44" s="56" t="s">
        <v>447</v>
      </c>
      <c r="N44" s="56" t="s">
        <v>448</v>
      </c>
      <c r="O44" s="57" t="s">
        <v>449</v>
      </c>
      <c r="P44" s="48"/>
      <c r="Q44" s="48"/>
      <c r="R44" s="48"/>
      <c r="S44" s="48"/>
      <c r="T44" s="48"/>
      <c r="U44" s="48"/>
    </row>
    <row r="45" spans="1:21" ht="30.75" customHeight="1" x14ac:dyDescent="0.2">
      <c r="A45" s="48"/>
      <c r="B45" s="1154" t="s">
        <v>535</v>
      </c>
      <c r="C45" s="1155"/>
      <c r="D45" s="58"/>
      <c r="E45" s="1160" t="s">
        <v>9</v>
      </c>
      <c r="F45" s="1160"/>
      <c r="G45" s="1160"/>
      <c r="H45" s="1160"/>
      <c r="I45" s="1160"/>
      <c r="J45" s="1161"/>
      <c r="K45" s="59">
        <v>3675</v>
      </c>
      <c r="L45" s="60">
        <v>3532</v>
      </c>
      <c r="M45" s="60">
        <v>3867</v>
      </c>
      <c r="N45" s="60">
        <v>3949</v>
      </c>
      <c r="O45" s="61">
        <v>4075</v>
      </c>
      <c r="P45" s="48"/>
      <c r="Q45" s="48"/>
      <c r="R45" s="48"/>
      <c r="S45" s="48"/>
      <c r="T45" s="48"/>
      <c r="U45" s="48"/>
    </row>
    <row r="46" spans="1:21" ht="30.75" customHeight="1" x14ac:dyDescent="0.2">
      <c r="A46" s="48"/>
      <c r="B46" s="1156"/>
      <c r="C46" s="1157"/>
      <c r="D46" s="62"/>
      <c r="E46" s="1162" t="s">
        <v>536</v>
      </c>
      <c r="F46" s="1162"/>
      <c r="G46" s="1162"/>
      <c r="H46" s="1162"/>
      <c r="I46" s="1162"/>
      <c r="J46" s="1163"/>
      <c r="K46" s="63" t="s">
        <v>409</v>
      </c>
      <c r="L46" s="64" t="s">
        <v>409</v>
      </c>
      <c r="M46" s="64" t="s">
        <v>409</v>
      </c>
      <c r="N46" s="64" t="s">
        <v>409</v>
      </c>
      <c r="O46" s="65" t="s">
        <v>409</v>
      </c>
      <c r="P46" s="48"/>
      <c r="Q46" s="48"/>
      <c r="R46" s="48"/>
      <c r="S46" s="48"/>
      <c r="T46" s="48"/>
      <c r="U46" s="48"/>
    </row>
    <row r="47" spans="1:21" ht="30.75" customHeight="1" x14ac:dyDescent="0.2">
      <c r="A47" s="48"/>
      <c r="B47" s="1156"/>
      <c r="C47" s="1157"/>
      <c r="D47" s="62"/>
      <c r="E47" s="1162" t="s">
        <v>537</v>
      </c>
      <c r="F47" s="1162"/>
      <c r="G47" s="1162"/>
      <c r="H47" s="1162"/>
      <c r="I47" s="1162"/>
      <c r="J47" s="1163"/>
      <c r="K47" s="63" t="s">
        <v>409</v>
      </c>
      <c r="L47" s="64" t="s">
        <v>409</v>
      </c>
      <c r="M47" s="64" t="s">
        <v>409</v>
      </c>
      <c r="N47" s="64" t="s">
        <v>409</v>
      </c>
      <c r="O47" s="65" t="s">
        <v>409</v>
      </c>
      <c r="P47" s="48"/>
      <c r="Q47" s="48"/>
      <c r="R47" s="48"/>
      <c r="S47" s="48"/>
      <c r="T47" s="48"/>
      <c r="U47" s="48"/>
    </row>
    <row r="48" spans="1:21" ht="30.75" customHeight="1" x14ac:dyDescent="0.2">
      <c r="A48" s="48"/>
      <c r="B48" s="1156"/>
      <c r="C48" s="1157"/>
      <c r="D48" s="62"/>
      <c r="E48" s="1162" t="s">
        <v>10</v>
      </c>
      <c r="F48" s="1162"/>
      <c r="G48" s="1162"/>
      <c r="H48" s="1162"/>
      <c r="I48" s="1162"/>
      <c r="J48" s="1163"/>
      <c r="K48" s="63">
        <v>1130</v>
      </c>
      <c r="L48" s="64">
        <v>1111</v>
      </c>
      <c r="M48" s="64">
        <v>989</v>
      </c>
      <c r="N48" s="64">
        <v>936</v>
      </c>
      <c r="O48" s="65">
        <v>910</v>
      </c>
      <c r="P48" s="48"/>
      <c r="Q48" s="48"/>
      <c r="R48" s="48"/>
      <c r="S48" s="48"/>
      <c r="T48" s="48"/>
      <c r="U48" s="48"/>
    </row>
    <row r="49" spans="1:21" ht="30.75" customHeight="1" x14ac:dyDescent="0.2">
      <c r="A49" s="48"/>
      <c r="B49" s="1156"/>
      <c r="C49" s="1157"/>
      <c r="D49" s="62"/>
      <c r="E49" s="1162" t="s">
        <v>11</v>
      </c>
      <c r="F49" s="1162"/>
      <c r="G49" s="1162"/>
      <c r="H49" s="1162"/>
      <c r="I49" s="1162"/>
      <c r="J49" s="1163"/>
      <c r="K49" s="63">
        <v>0</v>
      </c>
      <c r="L49" s="64">
        <v>0</v>
      </c>
      <c r="M49" s="64">
        <v>0</v>
      </c>
      <c r="N49" s="64">
        <v>0</v>
      </c>
      <c r="O49" s="65">
        <v>0</v>
      </c>
      <c r="P49" s="48"/>
      <c r="Q49" s="48"/>
      <c r="R49" s="48"/>
      <c r="S49" s="48"/>
      <c r="T49" s="48"/>
      <c r="U49" s="48"/>
    </row>
    <row r="50" spans="1:21" ht="30.75" customHeight="1" x14ac:dyDescent="0.2">
      <c r="A50" s="48"/>
      <c r="B50" s="1156"/>
      <c r="C50" s="1157"/>
      <c r="D50" s="62"/>
      <c r="E50" s="1162" t="s">
        <v>12</v>
      </c>
      <c r="F50" s="1162"/>
      <c r="G50" s="1162"/>
      <c r="H50" s="1162"/>
      <c r="I50" s="1162"/>
      <c r="J50" s="1163"/>
      <c r="K50" s="63">
        <v>34</v>
      </c>
      <c r="L50" s="64">
        <v>35</v>
      </c>
      <c r="M50" s="64">
        <v>35</v>
      </c>
      <c r="N50" s="64">
        <v>94</v>
      </c>
      <c r="O50" s="65">
        <v>48</v>
      </c>
      <c r="P50" s="48"/>
      <c r="Q50" s="48"/>
      <c r="R50" s="48"/>
      <c r="S50" s="48"/>
      <c r="T50" s="48"/>
      <c r="U50" s="48"/>
    </row>
    <row r="51" spans="1:21" ht="30.75" customHeight="1" x14ac:dyDescent="0.2">
      <c r="A51" s="48"/>
      <c r="B51" s="1158"/>
      <c r="C51" s="1159"/>
      <c r="D51" s="66"/>
      <c r="E51" s="1162" t="s">
        <v>49</v>
      </c>
      <c r="F51" s="1162"/>
      <c r="G51" s="1162"/>
      <c r="H51" s="1162"/>
      <c r="I51" s="1162"/>
      <c r="J51" s="1163"/>
      <c r="K51" s="63">
        <v>0</v>
      </c>
      <c r="L51" s="64">
        <v>0</v>
      </c>
      <c r="M51" s="64">
        <v>0</v>
      </c>
      <c r="N51" s="64">
        <v>0</v>
      </c>
      <c r="O51" s="65">
        <v>0</v>
      </c>
      <c r="P51" s="48"/>
      <c r="Q51" s="48"/>
      <c r="R51" s="48"/>
      <c r="S51" s="48"/>
      <c r="T51" s="48"/>
      <c r="U51" s="48"/>
    </row>
    <row r="52" spans="1:21" ht="30.75" customHeight="1" x14ac:dyDescent="0.2">
      <c r="A52" s="48"/>
      <c r="B52" s="1164" t="s">
        <v>538</v>
      </c>
      <c r="C52" s="1165"/>
      <c r="D52" s="66"/>
      <c r="E52" s="1162" t="s">
        <v>539</v>
      </c>
      <c r="F52" s="1162"/>
      <c r="G52" s="1162"/>
      <c r="H52" s="1162"/>
      <c r="I52" s="1162"/>
      <c r="J52" s="1163"/>
      <c r="K52" s="63">
        <v>3549</v>
      </c>
      <c r="L52" s="64">
        <v>3442</v>
      </c>
      <c r="M52" s="64">
        <v>3593</v>
      </c>
      <c r="N52" s="64">
        <v>3657</v>
      </c>
      <c r="O52" s="65">
        <v>3554</v>
      </c>
      <c r="P52" s="48"/>
      <c r="Q52" s="48"/>
      <c r="R52" s="48"/>
      <c r="S52" s="48"/>
      <c r="T52" s="48"/>
      <c r="U52" s="48"/>
    </row>
    <row r="53" spans="1:21" ht="30.75" customHeight="1" thickBot="1" x14ac:dyDescent="0.25">
      <c r="A53" s="48"/>
      <c r="B53" s="1166" t="s">
        <v>540</v>
      </c>
      <c r="C53" s="1167"/>
      <c r="D53" s="67"/>
      <c r="E53" s="1168" t="s">
        <v>541</v>
      </c>
      <c r="F53" s="1168"/>
      <c r="G53" s="1168"/>
      <c r="H53" s="1168"/>
      <c r="I53" s="1168"/>
      <c r="J53" s="1169"/>
      <c r="K53" s="68">
        <v>1290</v>
      </c>
      <c r="L53" s="69">
        <v>1236</v>
      </c>
      <c r="M53" s="69">
        <v>1298</v>
      </c>
      <c r="N53" s="69">
        <v>1322</v>
      </c>
      <c r="O53" s="70">
        <v>1479</v>
      </c>
      <c r="P53" s="48"/>
      <c r="Q53" s="48"/>
      <c r="R53" s="48"/>
      <c r="S53" s="48"/>
      <c r="T53" s="48"/>
      <c r="U53" s="48"/>
    </row>
    <row r="54" spans="1:21" ht="24" customHeight="1" x14ac:dyDescent="0.25">
      <c r="A54" s="48"/>
      <c r="B54" s="71" t="s">
        <v>13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542</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14</v>
      </c>
      <c r="C56" s="73"/>
      <c r="D56" s="73"/>
      <c r="E56" s="73"/>
      <c r="F56" s="73"/>
      <c r="G56" s="73"/>
      <c r="H56" s="73"/>
      <c r="I56" s="73"/>
      <c r="J56" s="73"/>
      <c r="K56" s="74"/>
      <c r="L56" s="74"/>
      <c r="M56" s="74"/>
      <c r="N56" s="74"/>
      <c r="O56" s="75" t="s">
        <v>543</v>
      </c>
      <c r="P56" s="48"/>
      <c r="Q56" s="48"/>
      <c r="R56" s="48"/>
      <c r="S56" s="48"/>
      <c r="T56" s="48"/>
      <c r="U56" s="48"/>
    </row>
    <row r="57" spans="1:21" ht="31.5" customHeight="1" thickBot="1" x14ac:dyDescent="0.3">
      <c r="A57" s="48"/>
      <c r="B57" s="76"/>
      <c r="C57" s="77"/>
      <c r="D57" s="77"/>
      <c r="E57" s="78"/>
      <c r="F57" s="78"/>
      <c r="G57" s="78"/>
      <c r="H57" s="78"/>
      <c r="I57" s="78"/>
      <c r="J57" s="79" t="s">
        <v>1</v>
      </c>
      <c r="K57" s="80" t="s">
        <v>544</v>
      </c>
      <c r="L57" s="81" t="s">
        <v>464</v>
      </c>
      <c r="M57" s="81" t="s">
        <v>545</v>
      </c>
      <c r="N57" s="81" t="s">
        <v>546</v>
      </c>
      <c r="O57" s="82" t="s">
        <v>547</v>
      </c>
      <c r="P57" s="48"/>
      <c r="Q57" s="48"/>
      <c r="R57" s="48"/>
      <c r="S57" s="48"/>
      <c r="T57" s="48"/>
      <c r="U57" s="48"/>
    </row>
    <row r="58" spans="1:21" ht="31.5" customHeight="1" x14ac:dyDescent="0.2">
      <c r="B58" s="1170" t="s">
        <v>15</v>
      </c>
      <c r="C58" s="1171"/>
      <c r="D58" s="1176" t="s">
        <v>548</v>
      </c>
      <c r="E58" s="1177"/>
      <c r="F58" s="1177"/>
      <c r="G58" s="1177"/>
      <c r="H58" s="1177"/>
      <c r="I58" s="1177"/>
      <c r="J58" s="1178"/>
      <c r="K58" s="83"/>
      <c r="L58" s="84"/>
      <c r="M58" s="84"/>
      <c r="N58" s="84"/>
      <c r="O58" s="85"/>
    </row>
    <row r="59" spans="1:21" ht="31.5" customHeight="1" x14ac:dyDescent="0.2">
      <c r="B59" s="1172"/>
      <c r="C59" s="1173"/>
      <c r="D59" s="1179" t="s">
        <v>549</v>
      </c>
      <c r="E59" s="1180"/>
      <c r="F59" s="1180"/>
      <c r="G59" s="1180"/>
      <c r="H59" s="1180"/>
      <c r="I59" s="1180"/>
      <c r="J59" s="1181"/>
      <c r="K59" s="86"/>
      <c r="L59" s="87"/>
      <c r="M59" s="87"/>
      <c r="N59" s="87"/>
      <c r="O59" s="88"/>
    </row>
    <row r="60" spans="1:21" ht="31.5" customHeight="1" thickBot="1" x14ac:dyDescent="0.25">
      <c r="B60" s="1174"/>
      <c r="C60" s="1175"/>
      <c r="D60" s="1182" t="s">
        <v>16</v>
      </c>
      <c r="E60" s="1183"/>
      <c r="F60" s="1183"/>
      <c r="G60" s="1183"/>
      <c r="H60" s="1183"/>
      <c r="I60" s="1183"/>
      <c r="J60" s="1184"/>
      <c r="K60" s="89"/>
      <c r="L60" s="90"/>
      <c r="M60" s="90"/>
      <c r="N60" s="90"/>
      <c r="O60" s="91"/>
    </row>
    <row r="61" spans="1:21" ht="24" customHeight="1" x14ac:dyDescent="0.2">
      <c r="B61" s="92"/>
      <c r="C61" s="92"/>
      <c r="D61" s="93" t="s">
        <v>17</v>
      </c>
      <c r="E61" s="94"/>
      <c r="F61" s="94"/>
      <c r="G61" s="94"/>
      <c r="H61" s="94"/>
      <c r="I61" s="94"/>
      <c r="J61" s="94"/>
      <c r="K61" s="94"/>
      <c r="L61" s="94"/>
      <c r="M61" s="94"/>
      <c r="N61" s="94"/>
      <c r="O61" s="94"/>
    </row>
    <row r="62" spans="1:21" ht="24" customHeight="1" x14ac:dyDescent="0.2">
      <c r="B62" s="95"/>
      <c r="C62" s="95"/>
      <c r="D62" s="93" t="s">
        <v>18</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ktLCx+a0wXgxXRaWdsJuWclO6C8jk7alZy7uYN9MZ/oLZYcxrRGwXu2PCWLGWy9J/xr8mtVBKJaPz3jqNnDYaw==" saltValue="oGl/YDuraeXqKgkk8Lj1I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7</v>
      </c>
    </row>
    <row r="40" spans="2:13" ht="27.75" customHeight="1" thickBot="1" x14ac:dyDescent="0.3">
      <c r="B40" s="98" t="s">
        <v>8</v>
      </c>
      <c r="C40" s="99"/>
      <c r="D40" s="99"/>
      <c r="E40" s="100"/>
      <c r="F40" s="100"/>
      <c r="G40" s="100"/>
      <c r="H40" s="101" t="s">
        <v>1</v>
      </c>
      <c r="I40" s="102" t="s">
        <v>445</v>
      </c>
      <c r="J40" s="103" t="s">
        <v>446</v>
      </c>
      <c r="K40" s="103" t="s">
        <v>447</v>
      </c>
      <c r="L40" s="103" t="s">
        <v>448</v>
      </c>
      <c r="M40" s="104" t="s">
        <v>449</v>
      </c>
    </row>
    <row r="41" spans="2:13" ht="27.75" customHeight="1" x14ac:dyDescent="0.2">
      <c r="B41" s="1185" t="s">
        <v>550</v>
      </c>
      <c r="C41" s="1186"/>
      <c r="D41" s="105"/>
      <c r="E41" s="1191" t="s">
        <v>19</v>
      </c>
      <c r="F41" s="1191"/>
      <c r="G41" s="1191"/>
      <c r="H41" s="1192"/>
      <c r="I41" s="345">
        <v>34985</v>
      </c>
      <c r="J41" s="346">
        <v>34481</v>
      </c>
      <c r="K41" s="346">
        <v>33940</v>
      </c>
      <c r="L41" s="346">
        <v>32403</v>
      </c>
      <c r="M41" s="347">
        <v>31034</v>
      </c>
    </row>
    <row r="42" spans="2:13" ht="27.75" customHeight="1" x14ac:dyDescent="0.2">
      <c r="B42" s="1187"/>
      <c r="C42" s="1188"/>
      <c r="D42" s="106"/>
      <c r="E42" s="1193" t="s">
        <v>20</v>
      </c>
      <c r="F42" s="1193"/>
      <c r="G42" s="1193"/>
      <c r="H42" s="1194"/>
      <c r="I42" s="348">
        <v>103</v>
      </c>
      <c r="J42" s="349">
        <v>69</v>
      </c>
      <c r="K42" s="349">
        <v>34</v>
      </c>
      <c r="L42" s="349" t="s">
        <v>409</v>
      </c>
      <c r="M42" s="350" t="s">
        <v>409</v>
      </c>
    </row>
    <row r="43" spans="2:13" ht="27.75" customHeight="1" x14ac:dyDescent="0.2">
      <c r="B43" s="1187"/>
      <c r="C43" s="1188"/>
      <c r="D43" s="106"/>
      <c r="E43" s="1193" t="s">
        <v>21</v>
      </c>
      <c r="F43" s="1193"/>
      <c r="G43" s="1193"/>
      <c r="H43" s="1194"/>
      <c r="I43" s="348">
        <v>9425</v>
      </c>
      <c r="J43" s="349">
        <v>9001</v>
      </c>
      <c r="K43" s="349">
        <v>8700</v>
      </c>
      <c r="L43" s="349">
        <v>7465</v>
      </c>
      <c r="M43" s="350">
        <v>6476</v>
      </c>
    </row>
    <row r="44" spans="2:13" ht="27.75" customHeight="1" x14ac:dyDescent="0.2">
      <c r="B44" s="1187"/>
      <c r="C44" s="1188"/>
      <c r="D44" s="106"/>
      <c r="E44" s="1193" t="s">
        <v>22</v>
      </c>
      <c r="F44" s="1193"/>
      <c r="G44" s="1193"/>
      <c r="H44" s="1194"/>
      <c r="I44" s="348">
        <v>0</v>
      </c>
      <c r="J44" s="349">
        <v>0</v>
      </c>
      <c r="K44" s="349">
        <v>0</v>
      </c>
      <c r="L44" s="349" t="s">
        <v>409</v>
      </c>
      <c r="M44" s="350" t="s">
        <v>409</v>
      </c>
    </row>
    <row r="45" spans="2:13" ht="27.75" customHeight="1" x14ac:dyDescent="0.2">
      <c r="B45" s="1187"/>
      <c r="C45" s="1188"/>
      <c r="D45" s="106"/>
      <c r="E45" s="1193" t="s">
        <v>23</v>
      </c>
      <c r="F45" s="1193"/>
      <c r="G45" s="1193"/>
      <c r="H45" s="1194"/>
      <c r="I45" s="348">
        <v>4582</v>
      </c>
      <c r="J45" s="349">
        <v>4420</v>
      </c>
      <c r="K45" s="349">
        <v>4067</v>
      </c>
      <c r="L45" s="349">
        <v>4051</v>
      </c>
      <c r="M45" s="350">
        <v>4063</v>
      </c>
    </row>
    <row r="46" spans="2:13" ht="27.75" customHeight="1" x14ac:dyDescent="0.2">
      <c r="B46" s="1187"/>
      <c r="C46" s="1188"/>
      <c r="D46" s="107"/>
      <c r="E46" s="1193" t="s">
        <v>24</v>
      </c>
      <c r="F46" s="1193"/>
      <c r="G46" s="1193"/>
      <c r="H46" s="1194"/>
      <c r="I46" s="348" t="s">
        <v>409</v>
      </c>
      <c r="J46" s="349" t="s">
        <v>409</v>
      </c>
      <c r="K46" s="349" t="s">
        <v>409</v>
      </c>
      <c r="L46" s="349" t="s">
        <v>409</v>
      </c>
      <c r="M46" s="350" t="s">
        <v>409</v>
      </c>
    </row>
    <row r="47" spans="2:13" ht="27.75" customHeight="1" x14ac:dyDescent="0.2">
      <c r="B47" s="1187"/>
      <c r="C47" s="1188"/>
      <c r="D47" s="108"/>
      <c r="E47" s="1195" t="s">
        <v>551</v>
      </c>
      <c r="F47" s="1196"/>
      <c r="G47" s="1196"/>
      <c r="H47" s="1197"/>
      <c r="I47" s="348" t="s">
        <v>409</v>
      </c>
      <c r="J47" s="349" t="s">
        <v>409</v>
      </c>
      <c r="K47" s="349" t="s">
        <v>409</v>
      </c>
      <c r="L47" s="349" t="s">
        <v>409</v>
      </c>
      <c r="M47" s="350" t="s">
        <v>409</v>
      </c>
    </row>
    <row r="48" spans="2:13" ht="27.75" customHeight="1" x14ac:dyDescent="0.2">
      <c r="B48" s="1187"/>
      <c r="C48" s="1188"/>
      <c r="D48" s="106"/>
      <c r="E48" s="1193" t="s">
        <v>25</v>
      </c>
      <c r="F48" s="1193"/>
      <c r="G48" s="1193"/>
      <c r="H48" s="1194"/>
      <c r="I48" s="348" t="s">
        <v>409</v>
      </c>
      <c r="J48" s="349" t="s">
        <v>409</v>
      </c>
      <c r="K48" s="349" t="s">
        <v>409</v>
      </c>
      <c r="L48" s="349" t="s">
        <v>409</v>
      </c>
      <c r="M48" s="350" t="s">
        <v>409</v>
      </c>
    </row>
    <row r="49" spans="2:13" ht="27.75" customHeight="1" x14ac:dyDescent="0.2">
      <c r="B49" s="1189"/>
      <c r="C49" s="1190"/>
      <c r="D49" s="106"/>
      <c r="E49" s="1193" t="s">
        <v>26</v>
      </c>
      <c r="F49" s="1193"/>
      <c r="G49" s="1193"/>
      <c r="H49" s="1194"/>
      <c r="I49" s="348" t="s">
        <v>409</v>
      </c>
      <c r="J49" s="349" t="s">
        <v>409</v>
      </c>
      <c r="K49" s="349" t="s">
        <v>409</v>
      </c>
      <c r="L49" s="349" t="s">
        <v>409</v>
      </c>
      <c r="M49" s="350" t="s">
        <v>409</v>
      </c>
    </row>
    <row r="50" spans="2:13" ht="27.75" customHeight="1" x14ac:dyDescent="0.2">
      <c r="B50" s="1198" t="s">
        <v>552</v>
      </c>
      <c r="C50" s="1199"/>
      <c r="D50" s="109"/>
      <c r="E50" s="1193" t="s">
        <v>27</v>
      </c>
      <c r="F50" s="1193"/>
      <c r="G50" s="1193"/>
      <c r="H50" s="1194"/>
      <c r="I50" s="348">
        <v>15879</v>
      </c>
      <c r="J50" s="349">
        <v>16057</v>
      </c>
      <c r="K50" s="349">
        <v>15963</v>
      </c>
      <c r="L50" s="349">
        <v>16051</v>
      </c>
      <c r="M50" s="350">
        <v>16995</v>
      </c>
    </row>
    <row r="51" spans="2:13" ht="27.75" customHeight="1" x14ac:dyDescent="0.2">
      <c r="B51" s="1187"/>
      <c r="C51" s="1188"/>
      <c r="D51" s="106"/>
      <c r="E51" s="1193" t="s">
        <v>28</v>
      </c>
      <c r="F51" s="1193"/>
      <c r="G51" s="1193"/>
      <c r="H51" s="1194"/>
      <c r="I51" s="348">
        <v>442</v>
      </c>
      <c r="J51" s="349">
        <v>521</v>
      </c>
      <c r="K51" s="349">
        <v>491</v>
      </c>
      <c r="L51" s="349">
        <v>569</v>
      </c>
      <c r="M51" s="350">
        <v>614</v>
      </c>
    </row>
    <row r="52" spans="2:13" ht="27.75" customHeight="1" x14ac:dyDescent="0.2">
      <c r="B52" s="1189"/>
      <c r="C52" s="1190"/>
      <c r="D52" s="106"/>
      <c r="E52" s="1193" t="s">
        <v>29</v>
      </c>
      <c r="F52" s="1193"/>
      <c r="G52" s="1193"/>
      <c r="H52" s="1194"/>
      <c r="I52" s="348">
        <v>32931</v>
      </c>
      <c r="J52" s="349">
        <v>31956</v>
      </c>
      <c r="K52" s="349">
        <v>31392</v>
      </c>
      <c r="L52" s="349">
        <v>29852</v>
      </c>
      <c r="M52" s="350">
        <v>28881</v>
      </c>
    </row>
    <row r="53" spans="2:13" ht="27.75" customHeight="1" thickBot="1" x14ac:dyDescent="0.25">
      <c r="B53" s="1200" t="s">
        <v>553</v>
      </c>
      <c r="C53" s="1201"/>
      <c r="D53" s="110"/>
      <c r="E53" s="1202" t="s">
        <v>30</v>
      </c>
      <c r="F53" s="1202"/>
      <c r="G53" s="1202"/>
      <c r="H53" s="1203"/>
      <c r="I53" s="351">
        <v>-157</v>
      </c>
      <c r="J53" s="352">
        <v>-563</v>
      </c>
      <c r="K53" s="352">
        <v>-1106</v>
      </c>
      <c r="L53" s="352">
        <v>-2553</v>
      </c>
      <c r="M53" s="353">
        <v>-4916</v>
      </c>
    </row>
    <row r="54" spans="2:13" ht="27.75" customHeight="1" x14ac:dyDescent="0.25">
      <c r="B54" s="111" t="s">
        <v>31</v>
      </c>
      <c r="C54" s="112"/>
      <c r="D54" s="112"/>
      <c r="E54" s="113"/>
      <c r="F54" s="113"/>
      <c r="G54" s="113"/>
      <c r="H54" s="113"/>
      <c r="I54" s="114"/>
      <c r="J54" s="114"/>
      <c r="K54" s="114"/>
      <c r="L54" s="114"/>
      <c r="M54" s="114"/>
    </row>
    <row r="55" spans="2:13" ht="13" x14ac:dyDescent="0.2"/>
  </sheetData>
  <sheetProtection algorithmName="SHA-512" hashValue="PfBqPQFpA9Fl5VJJBgicVO0hjWARAFEDdYnXCoJtLznkpa2lYDusEvJsw/LB9GYgMaXm6VwkFs9lEFa9Q6L0WQ==" saltValue="xD/sriuBucZgqWBPTJ9sK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1" zoomScale="70" zoomScaleNormal="70" zoomScaleSheetLayoutView="100" workbookViewId="0">
      <selection activeCell="F60" sqref="F60"/>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32</v>
      </c>
    </row>
    <row r="54" spans="2:8" ht="29.25" customHeight="1" thickBot="1" x14ac:dyDescent="0.35">
      <c r="B54" s="116" t="s">
        <v>0</v>
      </c>
      <c r="C54" s="117"/>
      <c r="D54" s="117"/>
      <c r="E54" s="118" t="s">
        <v>1</v>
      </c>
      <c r="F54" s="119" t="s">
        <v>447</v>
      </c>
      <c r="G54" s="119" t="s">
        <v>448</v>
      </c>
      <c r="H54" s="120" t="s">
        <v>449</v>
      </c>
    </row>
    <row r="55" spans="2:8" ht="52.5" customHeight="1" x14ac:dyDescent="0.2">
      <c r="B55" s="121"/>
      <c r="C55" s="1212" t="s">
        <v>33</v>
      </c>
      <c r="D55" s="1212"/>
      <c r="E55" s="1213"/>
      <c r="F55" s="122">
        <v>6626</v>
      </c>
      <c r="G55" s="122">
        <v>6708</v>
      </c>
      <c r="H55" s="123">
        <v>6322</v>
      </c>
    </row>
    <row r="56" spans="2:8" ht="52.5" customHeight="1" x14ac:dyDescent="0.2">
      <c r="B56" s="124"/>
      <c r="C56" s="1214" t="s">
        <v>34</v>
      </c>
      <c r="D56" s="1214"/>
      <c r="E56" s="1215"/>
      <c r="F56" s="125">
        <v>5369</v>
      </c>
      <c r="G56" s="125">
        <v>5370</v>
      </c>
      <c r="H56" s="126">
        <v>6571</v>
      </c>
    </row>
    <row r="57" spans="2:8" ht="53.25" customHeight="1" x14ac:dyDescent="0.2">
      <c r="B57" s="124"/>
      <c r="C57" s="1216" t="s">
        <v>35</v>
      </c>
      <c r="D57" s="1216"/>
      <c r="E57" s="1217"/>
      <c r="F57" s="127">
        <v>2720</v>
      </c>
      <c r="G57" s="127">
        <v>2610</v>
      </c>
      <c r="H57" s="128">
        <v>2633</v>
      </c>
    </row>
    <row r="58" spans="2:8" ht="45.75" customHeight="1" x14ac:dyDescent="0.2">
      <c r="B58" s="129"/>
      <c r="C58" s="1204" t="s">
        <v>554</v>
      </c>
      <c r="D58" s="1205"/>
      <c r="E58" s="1206"/>
      <c r="F58" s="130">
        <v>1158</v>
      </c>
      <c r="G58" s="130">
        <v>1158</v>
      </c>
      <c r="H58" s="131">
        <v>1045</v>
      </c>
    </row>
    <row r="59" spans="2:8" ht="45.75" customHeight="1" x14ac:dyDescent="0.2">
      <c r="B59" s="129"/>
      <c r="C59" s="1204" t="s">
        <v>555</v>
      </c>
      <c r="D59" s="1205"/>
      <c r="E59" s="1206"/>
      <c r="F59" s="130">
        <v>896</v>
      </c>
      <c r="G59" s="130">
        <v>896</v>
      </c>
      <c r="H59" s="131">
        <v>896</v>
      </c>
    </row>
    <row r="60" spans="2:8" ht="45.75" customHeight="1" x14ac:dyDescent="0.2">
      <c r="B60" s="129"/>
      <c r="C60" s="1204" t="s">
        <v>556</v>
      </c>
      <c r="D60" s="1205"/>
      <c r="E60" s="1206"/>
      <c r="F60" s="130">
        <v>298</v>
      </c>
      <c r="G60" s="130">
        <v>296</v>
      </c>
      <c r="H60" s="131">
        <v>295</v>
      </c>
    </row>
    <row r="61" spans="2:8" ht="45.75" customHeight="1" x14ac:dyDescent="0.2">
      <c r="B61" s="129"/>
      <c r="C61" s="1204" t="s">
        <v>557</v>
      </c>
      <c r="D61" s="1205"/>
      <c r="E61" s="1206"/>
      <c r="F61" s="130">
        <v>233</v>
      </c>
      <c r="G61" s="130">
        <v>124</v>
      </c>
      <c r="H61" s="131">
        <v>253</v>
      </c>
    </row>
    <row r="62" spans="2:8" ht="45.75" customHeight="1" thickBot="1" x14ac:dyDescent="0.25">
      <c r="B62" s="132"/>
      <c r="C62" s="1207" t="s">
        <v>558</v>
      </c>
      <c r="D62" s="1208"/>
      <c r="E62" s="1209"/>
      <c r="F62" s="133">
        <v>62</v>
      </c>
      <c r="G62" s="133">
        <v>62</v>
      </c>
      <c r="H62" s="134">
        <v>62</v>
      </c>
    </row>
    <row r="63" spans="2:8" ht="52.5" customHeight="1" thickBot="1" x14ac:dyDescent="0.25">
      <c r="B63" s="135"/>
      <c r="C63" s="1210" t="s">
        <v>36</v>
      </c>
      <c r="D63" s="1210"/>
      <c r="E63" s="1211"/>
      <c r="F63" s="136">
        <v>14715</v>
      </c>
      <c r="G63" s="136">
        <v>14687</v>
      </c>
      <c r="H63" s="137">
        <v>15526</v>
      </c>
    </row>
    <row r="64" spans="2:8" ht="13" x14ac:dyDescent="0.2"/>
  </sheetData>
  <sheetProtection algorithmName="SHA-512" hashValue="BhRz4MZXj0hO7XGP4+2Kx2Z3IujZOMGUCvI+9ieQRG+ttev4Ggdt6TATbgzEsGq/HPyRLiUpbcQgoGRb6Pir0w==" saltValue="wvU2vgMKy1iOSA+BTS0y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37</v>
      </c>
      <c r="E2" s="149"/>
      <c r="F2" s="150" t="s">
        <v>444</v>
      </c>
      <c r="G2" s="151"/>
      <c r="H2" s="152"/>
    </row>
    <row r="3" spans="1:8" x14ac:dyDescent="0.2">
      <c r="A3" s="148" t="s">
        <v>437</v>
      </c>
      <c r="B3" s="153"/>
      <c r="C3" s="154"/>
      <c r="D3" s="155">
        <v>134117</v>
      </c>
      <c r="E3" s="156"/>
      <c r="F3" s="157">
        <v>69185</v>
      </c>
      <c r="G3" s="158"/>
      <c r="H3" s="159"/>
    </row>
    <row r="4" spans="1:8" x14ac:dyDescent="0.2">
      <c r="A4" s="160"/>
      <c r="B4" s="161"/>
      <c r="C4" s="162"/>
      <c r="D4" s="163">
        <v>51835</v>
      </c>
      <c r="E4" s="164"/>
      <c r="F4" s="165">
        <v>38519</v>
      </c>
      <c r="G4" s="166"/>
      <c r="H4" s="167"/>
    </row>
    <row r="5" spans="1:8" x14ac:dyDescent="0.2">
      <c r="A5" s="148" t="s">
        <v>439</v>
      </c>
      <c r="B5" s="153"/>
      <c r="C5" s="154"/>
      <c r="D5" s="155">
        <v>65460</v>
      </c>
      <c r="E5" s="156"/>
      <c r="F5" s="157">
        <v>70166</v>
      </c>
      <c r="G5" s="158"/>
      <c r="H5" s="159"/>
    </row>
    <row r="6" spans="1:8" x14ac:dyDescent="0.2">
      <c r="A6" s="160"/>
      <c r="B6" s="161"/>
      <c r="C6" s="162"/>
      <c r="D6" s="163">
        <v>40597</v>
      </c>
      <c r="E6" s="164"/>
      <c r="F6" s="165">
        <v>36115</v>
      </c>
      <c r="G6" s="166"/>
      <c r="H6" s="167"/>
    </row>
    <row r="7" spans="1:8" x14ac:dyDescent="0.2">
      <c r="A7" s="148" t="s">
        <v>440</v>
      </c>
      <c r="B7" s="153"/>
      <c r="C7" s="154"/>
      <c r="D7" s="155">
        <v>67839</v>
      </c>
      <c r="E7" s="156"/>
      <c r="F7" s="157">
        <v>92632</v>
      </c>
      <c r="G7" s="158"/>
      <c r="H7" s="159"/>
    </row>
    <row r="8" spans="1:8" x14ac:dyDescent="0.2">
      <c r="A8" s="160"/>
      <c r="B8" s="161"/>
      <c r="C8" s="162"/>
      <c r="D8" s="163">
        <v>43394</v>
      </c>
      <c r="E8" s="164"/>
      <c r="F8" s="165">
        <v>47978</v>
      </c>
      <c r="G8" s="166"/>
      <c r="H8" s="167"/>
    </row>
    <row r="9" spans="1:8" x14ac:dyDescent="0.2">
      <c r="A9" s="148" t="s">
        <v>441</v>
      </c>
      <c r="B9" s="153"/>
      <c r="C9" s="154"/>
      <c r="D9" s="155">
        <v>40173</v>
      </c>
      <c r="E9" s="156"/>
      <c r="F9" s="157">
        <v>96469</v>
      </c>
      <c r="G9" s="158"/>
      <c r="H9" s="159"/>
    </row>
    <row r="10" spans="1:8" x14ac:dyDescent="0.2">
      <c r="A10" s="160"/>
      <c r="B10" s="161"/>
      <c r="C10" s="162"/>
      <c r="D10" s="163">
        <v>31913</v>
      </c>
      <c r="E10" s="164"/>
      <c r="F10" s="165">
        <v>49775</v>
      </c>
      <c r="G10" s="166"/>
      <c r="H10" s="167"/>
    </row>
    <row r="11" spans="1:8" x14ac:dyDescent="0.2">
      <c r="A11" s="148" t="s">
        <v>442</v>
      </c>
      <c r="B11" s="153"/>
      <c r="C11" s="154"/>
      <c r="D11" s="155">
        <v>58487</v>
      </c>
      <c r="E11" s="156"/>
      <c r="F11" s="157">
        <v>85743</v>
      </c>
      <c r="G11" s="158"/>
      <c r="H11" s="159"/>
    </row>
    <row r="12" spans="1:8" x14ac:dyDescent="0.2">
      <c r="A12" s="160"/>
      <c r="B12" s="161"/>
      <c r="C12" s="168"/>
      <c r="D12" s="163">
        <v>30802</v>
      </c>
      <c r="E12" s="164"/>
      <c r="F12" s="165">
        <v>45231</v>
      </c>
      <c r="G12" s="166"/>
      <c r="H12" s="167"/>
    </row>
    <row r="13" spans="1:8" x14ac:dyDescent="0.2">
      <c r="A13" s="148"/>
      <c r="B13" s="153"/>
      <c r="C13" s="169"/>
      <c r="D13" s="170">
        <v>73215</v>
      </c>
      <c r="E13" s="171"/>
      <c r="F13" s="172">
        <v>82839</v>
      </c>
      <c r="G13" s="173"/>
      <c r="H13" s="159"/>
    </row>
    <row r="14" spans="1:8" x14ac:dyDescent="0.2">
      <c r="A14" s="160"/>
      <c r="B14" s="161"/>
      <c r="C14" s="162"/>
      <c r="D14" s="163">
        <v>39708</v>
      </c>
      <c r="E14" s="164"/>
      <c r="F14" s="165">
        <v>43524</v>
      </c>
      <c r="G14" s="166"/>
      <c r="H14" s="167"/>
    </row>
    <row r="17" spans="1:11" x14ac:dyDescent="0.2">
      <c r="A17" s="144" t="s">
        <v>38</v>
      </c>
    </row>
    <row r="18" spans="1:11" x14ac:dyDescent="0.2">
      <c r="A18" s="174"/>
      <c r="B18" s="174" t="e">
        <f>#REF!</f>
        <v>#REF!</v>
      </c>
      <c r="C18" s="174" t="e">
        <f>#REF!</f>
        <v>#REF!</v>
      </c>
      <c r="D18" s="174" t="e">
        <f>#REF!</f>
        <v>#REF!</v>
      </c>
      <c r="E18" s="174" t="e">
        <f>#REF!</f>
        <v>#REF!</v>
      </c>
      <c r="F18" s="174" t="e">
        <f>#REF!</f>
        <v>#REF!</v>
      </c>
    </row>
    <row r="19" spans="1:11" x14ac:dyDescent="0.2">
      <c r="A19" s="174" t="s">
        <v>39</v>
      </c>
      <c r="B19" s="174" t="e">
        <f>ROUND(VALUE(SUBSTITUTE(#REF!,"▲","-")),2)</f>
        <v>#REF!</v>
      </c>
      <c r="C19" s="174" t="e">
        <f>ROUND(VALUE(SUBSTITUTE(#REF!,"▲","-")),2)</f>
        <v>#REF!</v>
      </c>
      <c r="D19" s="174" t="e">
        <f>ROUND(VALUE(SUBSTITUTE(#REF!,"▲","-")),2)</f>
        <v>#REF!</v>
      </c>
      <c r="E19" s="174" t="e">
        <f>ROUND(VALUE(SUBSTITUTE(#REF!,"▲","-")),2)</f>
        <v>#REF!</v>
      </c>
      <c r="F19" s="174" t="e">
        <f>ROUND(VALUE(SUBSTITUTE(#REF!,"▲","-")),2)</f>
        <v>#REF!</v>
      </c>
    </row>
    <row r="20" spans="1:11" x14ac:dyDescent="0.2">
      <c r="A20" s="174" t="s">
        <v>40</v>
      </c>
      <c r="B20" s="174" t="e">
        <f>ROUND(VALUE(SUBSTITUTE(#REF!,"▲","-")),2)</f>
        <v>#REF!</v>
      </c>
      <c r="C20" s="174" t="e">
        <f>ROUND(VALUE(SUBSTITUTE(#REF!,"▲","-")),2)</f>
        <v>#REF!</v>
      </c>
      <c r="D20" s="174" t="e">
        <f>ROUND(VALUE(SUBSTITUTE(#REF!,"▲","-")),2)</f>
        <v>#REF!</v>
      </c>
      <c r="E20" s="174" t="e">
        <f>ROUND(VALUE(SUBSTITUTE(#REF!,"▲","-")),2)</f>
        <v>#REF!</v>
      </c>
      <c r="F20" s="174" t="e">
        <f>ROUND(VALUE(SUBSTITUTE(#REF!,"▲","-")),2)</f>
        <v>#REF!</v>
      </c>
    </row>
    <row r="21" spans="1:11" x14ac:dyDescent="0.2">
      <c r="A21" s="174" t="s">
        <v>41</v>
      </c>
      <c r="B21" s="174" t="e">
        <f>IF(ISNUMBER(VALUE(SUBSTITUTE(#REF!,"▲","-"))),ROUND(VALUE(SUBSTITUTE(#REF!,"▲","-")),2),NA())</f>
        <v>#N/A</v>
      </c>
      <c r="C21" s="174" t="e">
        <f>IF(ISNUMBER(VALUE(SUBSTITUTE(#REF!,"▲","-"))),ROUND(VALUE(SUBSTITUTE(#REF!,"▲","-")),2),NA())</f>
        <v>#N/A</v>
      </c>
      <c r="D21" s="174" t="e">
        <f>IF(ISNUMBER(VALUE(SUBSTITUTE(#REF!,"▲","-"))),ROUND(VALUE(SUBSTITUTE(#REF!,"▲","-")),2),NA())</f>
        <v>#N/A</v>
      </c>
      <c r="E21" s="174" t="e">
        <f>IF(ISNUMBER(VALUE(SUBSTITUTE(#REF!,"▲","-"))),ROUND(VALUE(SUBSTITUTE(#REF!,"▲","-")),2),NA())</f>
        <v>#N/A</v>
      </c>
      <c r="F21" s="174" t="e">
        <f>IF(ISNUMBER(VALUE(SUBSTITUTE(#REF!,"▲","-"))),ROUND(VALUE(SUBSTITUTE(#REF!,"▲","-")),2),NA())</f>
        <v>#N/A</v>
      </c>
    </row>
    <row r="24" spans="1:11" x14ac:dyDescent="0.2">
      <c r="A24" s="144" t="s">
        <v>42</v>
      </c>
    </row>
    <row r="25" spans="1:11" x14ac:dyDescent="0.2">
      <c r="A25" s="175"/>
      <c r="B25" s="175" t="e">
        <f>#REF!</f>
        <v>#REF!</v>
      </c>
      <c r="C25" s="175"/>
      <c r="D25" s="175" t="e">
        <f>#REF!</f>
        <v>#REF!</v>
      </c>
      <c r="E25" s="175"/>
      <c r="F25" s="175" t="e">
        <f>#REF!</f>
        <v>#REF!</v>
      </c>
      <c r="G25" s="175"/>
      <c r="H25" s="175" t="e">
        <f>#REF!</f>
        <v>#REF!</v>
      </c>
      <c r="I25" s="175"/>
      <c r="J25" s="175" t="e">
        <f>#REF!</f>
        <v>#REF!</v>
      </c>
      <c r="K25" s="175"/>
    </row>
    <row r="26" spans="1:11" x14ac:dyDescent="0.2">
      <c r="A26" s="175"/>
      <c r="B26" s="175" t="s">
        <v>43</v>
      </c>
      <c r="C26" s="175" t="s">
        <v>44</v>
      </c>
      <c r="D26" s="175" t="s">
        <v>43</v>
      </c>
      <c r="E26" s="175" t="s">
        <v>44</v>
      </c>
      <c r="F26" s="175" t="s">
        <v>43</v>
      </c>
      <c r="G26" s="175" t="s">
        <v>44</v>
      </c>
      <c r="H26" s="175" t="s">
        <v>43</v>
      </c>
      <c r="I26" s="175" t="s">
        <v>44</v>
      </c>
      <c r="J26" s="175" t="s">
        <v>43</v>
      </c>
      <c r="K26" s="175" t="s">
        <v>44</v>
      </c>
    </row>
    <row r="27" spans="1:11" x14ac:dyDescent="0.2">
      <c r="A27" s="175" t="e">
        <f>IF(#REF!="",NA(),#REF!)</f>
        <v>#REF!</v>
      </c>
      <c r="B27" s="175" t="e">
        <f>IF(ROUND(VALUE(SUBSTITUTE(#REF!,"▲", "-")), 2) &lt; 0, ABS(ROUND(VALUE(SUBSTITUTE(#REF!,"▲", "-")), 2)), NA())</f>
        <v>#REF!</v>
      </c>
      <c r="C27" s="175" t="e">
        <f>IF(ROUND(VALUE(SUBSTITUTE(#REF!,"▲", "-")), 2) &gt;= 0, ABS(ROUND(VALUE(SUBSTITUTE(#REF!,"▲", "-")), 2)), NA())</f>
        <v>#REF!</v>
      </c>
      <c r="D27" s="175" t="e">
        <f>IF(ROUND(VALUE(SUBSTITUTE(#REF!,"▲", "-")), 2) &lt; 0, ABS(ROUND(VALUE(SUBSTITUTE(#REF!,"▲", "-")), 2)), NA())</f>
        <v>#REF!</v>
      </c>
      <c r="E27" s="175" t="e">
        <f>IF(ROUND(VALUE(SUBSTITUTE(#REF!,"▲", "-")), 2) &gt;= 0, ABS(ROUND(VALUE(SUBSTITUTE(#REF!,"▲", "-")), 2)), NA())</f>
        <v>#REF!</v>
      </c>
      <c r="F27" s="175" t="e">
        <f>IF(ROUND(VALUE(SUBSTITUTE(#REF!,"▲", "-")), 2) &lt; 0, ABS(ROUND(VALUE(SUBSTITUTE(#REF!,"▲", "-")), 2)), NA())</f>
        <v>#REF!</v>
      </c>
      <c r="G27" s="175" t="e">
        <f>IF(ROUND(VALUE(SUBSTITUTE(#REF!,"▲", "-")), 2) &gt;= 0, ABS(ROUND(VALUE(SUBSTITUTE(#REF!,"▲", "-")), 2)), NA())</f>
        <v>#REF!</v>
      </c>
      <c r="H27" s="175" t="e">
        <f>IF(ROUND(VALUE(SUBSTITUTE(#REF!,"▲", "-")), 2) &lt; 0, ABS(ROUND(VALUE(SUBSTITUTE(#REF!,"▲", "-")), 2)), NA())</f>
        <v>#REF!</v>
      </c>
      <c r="I27" s="175" t="e">
        <f>IF(ROUND(VALUE(SUBSTITUTE(#REF!,"▲", "-")), 2) &gt;= 0, ABS(ROUND(VALUE(SUBSTITUTE(#REF!,"▲", "-")), 2)), NA())</f>
        <v>#REF!</v>
      </c>
      <c r="J27" s="175" t="e">
        <f>IF(ROUND(VALUE(SUBSTITUTE(#REF!,"▲", "-")), 2) &lt; 0, ABS(ROUND(VALUE(SUBSTITUTE(#REF!,"▲", "-")), 2)), NA())</f>
        <v>#REF!</v>
      </c>
      <c r="K27" s="175" t="e">
        <f>IF(ROUND(VALUE(SUBSTITUTE(#REF!,"▲", "-")), 2) &gt;= 0, ABS(ROUND(VALUE(SUBSTITUTE(#REF!,"▲", "-")), 2)), NA())</f>
        <v>#REF!</v>
      </c>
    </row>
    <row r="28" spans="1:11" x14ac:dyDescent="0.2">
      <c r="A28" s="175" t="e">
        <f>IF(#REF!="",NA(),#REF!)</f>
        <v>#REF!</v>
      </c>
      <c r="B28" s="175" t="e">
        <f>IF(ROUND(VALUE(SUBSTITUTE(#REF!,"▲", "-")), 2) &lt; 0, ABS(ROUND(VALUE(SUBSTITUTE(#REF!,"▲", "-")), 2)), NA())</f>
        <v>#REF!</v>
      </c>
      <c r="C28" s="175" t="e">
        <f>IF(ROUND(VALUE(SUBSTITUTE(#REF!,"▲", "-")), 2) &gt;= 0, ABS(ROUND(VALUE(SUBSTITUTE(#REF!,"▲", "-")), 2)), NA())</f>
        <v>#REF!</v>
      </c>
      <c r="D28" s="175" t="e">
        <f>IF(ROUND(VALUE(SUBSTITUTE(#REF!,"▲", "-")), 2) &lt; 0, ABS(ROUND(VALUE(SUBSTITUTE(#REF!,"▲", "-")), 2)), NA())</f>
        <v>#REF!</v>
      </c>
      <c r="E28" s="175" t="e">
        <f>IF(ROUND(VALUE(SUBSTITUTE(#REF!,"▲", "-")), 2) &gt;= 0, ABS(ROUND(VALUE(SUBSTITUTE(#REF!,"▲", "-")), 2)), NA())</f>
        <v>#REF!</v>
      </c>
      <c r="F28" s="175" t="e">
        <f>IF(ROUND(VALUE(SUBSTITUTE(#REF!,"▲", "-")), 2) &lt; 0, ABS(ROUND(VALUE(SUBSTITUTE(#REF!,"▲", "-")), 2)), NA())</f>
        <v>#REF!</v>
      </c>
      <c r="G28" s="175" t="e">
        <f>IF(ROUND(VALUE(SUBSTITUTE(#REF!,"▲", "-")), 2) &gt;= 0, ABS(ROUND(VALUE(SUBSTITUTE(#REF!,"▲", "-")), 2)), NA())</f>
        <v>#REF!</v>
      </c>
      <c r="H28" s="175" t="e">
        <f>IF(ROUND(VALUE(SUBSTITUTE(#REF!,"▲", "-")), 2) &lt; 0, ABS(ROUND(VALUE(SUBSTITUTE(#REF!,"▲", "-")), 2)), NA())</f>
        <v>#REF!</v>
      </c>
      <c r="I28" s="175" t="e">
        <f>IF(ROUND(VALUE(SUBSTITUTE(#REF!,"▲", "-")), 2) &gt;= 0, ABS(ROUND(VALUE(SUBSTITUTE(#REF!,"▲", "-")), 2)), NA())</f>
        <v>#REF!</v>
      </c>
      <c r="J28" s="175" t="e">
        <f>IF(ROUND(VALUE(SUBSTITUTE(#REF!,"▲", "-")), 2) &lt; 0, ABS(ROUND(VALUE(SUBSTITUTE(#REF!,"▲", "-")), 2)), NA())</f>
        <v>#REF!</v>
      </c>
      <c r="K28" s="175" t="e">
        <f>IF(ROUND(VALUE(SUBSTITUTE(#REF!,"▲", "-")), 2) &gt;= 0, ABS(ROUND(VALUE(SUBSTITUTE(#REF!,"▲", "-")), 2)), NA())</f>
        <v>#REF!</v>
      </c>
    </row>
    <row r="29" spans="1:11" x14ac:dyDescent="0.2">
      <c r="A29" s="175" t="e">
        <f>IF(#REF!="",NA(),#REF!)</f>
        <v>#REF!</v>
      </c>
      <c r="B29" s="175" t="e">
        <f>IF(ROUND(VALUE(SUBSTITUTE(#REF!,"▲", "-")), 2) &lt; 0, ABS(ROUND(VALUE(SUBSTITUTE(#REF!,"▲", "-")), 2)), NA())</f>
        <v>#REF!</v>
      </c>
      <c r="C29" s="175" t="e">
        <f>IF(ROUND(VALUE(SUBSTITUTE(#REF!,"▲", "-")), 2) &gt;= 0, ABS(ROUND(VALUE(SUBSTITUTE(#REF!,"▲", "-")), 2)), NA())</f>
        <v>#REF!</v>
      </c>
      <c r="D29" s="175" t="e">
        <f>IF(ROUND(VALUE(SUBSTITUTE(#REF!,"▲", "-")), 2) &lt; 0, ABS(ROUND(VALUE(SUBSTITUTE(#REF!,"▲", "-")), 2)), NA())</f>
        <v>#REF!</v>
      </c>
      <c r="E29" s="175" t="e">
        <f>IF(ROUND(VALUE(SUBSTITUTE(#REF!,"▲", "-")), 2) &gt;= 0, ABS(ROUND(VALUE(SUBSTITUTE(#REF!,"▲", "-")), 2)), NA())</f>
        <v>#REF!</v>
      </c>
      <c r="F29" s="175" t="e">
        <f>IF(ROUND(VALUE(SUBSTITUTE(#REF!,"▲", "-")), 2) &lt; 0, ABS(ROUND(VALUE(SUBSTITUTE(#REF!,"▲", "-")), 2)), NA())</f>
        <v>#REF!</v>
      </c>
      <c r="G29" s="175" t="e">
        <f>IF(ROUND(VALUE(SUBSTITUTE(#REF!,"▲", "-")), 2) &gt;= 0, ABS(ROUND(VALUE(SUBSTITUTE(#REF!,"▲", "-")), 2)), NA())</f>
        <v>#REF!</v>
      </c>
      <c r="H29" s="175" t="e">
        <f>IF(ROUND(VALUE(SUBSTITUTE(#REF!,"▲", "-")), 2) &lt; 0, ABS(ROUND(VALUE(SUBSTITUTE(#REF!,"▲", "-")), 2)), NA())</f>
        <v>#REF!</v>
      </c>
      <c r="I29" s="175" t="e">
        <f>IF(ROUND(VALUE(SUBSTITUTE(#REF!,"▲", "-")), 2) &gt;= 0, ABS(ROUND(VALUE(SUBSTITUTE(#REF!,"▲", "-")), 2)), NA())</f>
        <v>#REF!</v>
      </c>
      <c r="J29" s="175" t="e">
        <f>IF(ROUND(VALUE(SUBSTITUTE(#REF!,"▲", "-")), 2) &lt; 0, ABS(ROUND(VALUE(SUBSTITUTE(#REF!,"▲", "-")), 2)), NA())</f>
        <v>#REF!</v>
      </c>
      <c r="K29" s="175" t="e">
        <f>IF(ROUND(VALUE(SUBSTITUTE(#REF!,"▲", "-")), 2) &gt;= 0, ABS(ROUND(VALUE(SUBSTITUTE(#REF!,"▲", "-")), 2)), NA())</f>
        <v>#REF!</v>
      </c>
    </row>
    <row r="30" spans="1:11" x14ac:dyDescent="0.2">
      <c r="A30" s="175" t="e">
        <f>IF(#REF!="",NA(),#REF!)</f>
        <v>#REF!</v>
      </c>
      <c r="B30" s="175" t="e">
        <f>IF(ROUND(VALUE(SUBSTITUTE(#REF!,"▲", "-")), 2) &lt; 0, ABS(ROUND(VALUE(SUBSTITUTE(#REF!,"▲", "-")), 2)), NA())</f>
        <v>#REF!</v>
      </c>
      <c r="C30" s="175" t="e">
        <f>IF(ROUND(VALUE(SUBSTITUTE(#REF!,"▲", "-")), 2) &gt;= 0, ABS(ROUND(VALUE(SUBSTITUTE(#REF!,"▲", "-")), 2)), NA())</f>
        <v>#REF!</v>
      </c>
      <c r="D30" s="175" t="e">
        <f>IF(ROUND(VALUE(SUBSTITUTE(#REF!,"▲", "-")), 2) &lt; 0, ABS(ROUND(VALUE(SUBSTITUTE(#REF!,"▲", "-")), 2)), NA())</f>
        <v>#REF!</v>
      </c>
      <c r="E30" s="175" t="e">
        <f>IF(ROUND(VALUE(SUBSTITUTE(#REF!,"▲", "-")), 2) &gt;= 0, ABS(ROUND(VALUE(SUBSTITUTE(#REF!,"▲", "-")), 2)), NA())</f>
        <v>#REF!</v>
      </c>
      <c r="F30" s="175" t="e">
        <f>IF(ROUND(VALUE(SUBSTITUTE(#REF!,"▲", "-")), 2) &lt; 0, ABS(ROUND(VALUE(SUBSTITUTE(#REF!,"▲", "-")), 2)), NA())</f>
        <v>#REF!</v>
      </c>
      <c r="G30" s="175" t="e">
        <f>IF(ROUND(VALUE(SUBSTITUTE(#REF!,"▲", "-")), 2) &gt;= 0, ABS(ROUND(VALUE(SUBSTITUTE(#REF!,"▲", "-")), 2)), NA())</f>
        <v>#REF!</v>
      </c>
      <c r="H30" s="175" t="e">
        <f>IF(ROUND(VALUE(SUBSTITUTE(#REF!,"▲", "-")), 2) &lt; 0, ABS(ROUND(VALUE(SUBSTITUTE(#REF!,"▲", "-")), 2)), NA())</f>
        <v>#REF!</v>
      </c>
      <c r="I30" s="175" t="e">
        <f>IF(ROUND(VALUE(SUBSTITUTE(#REF!,"▲", "-")), 2) &gt;= 0, ABS(ROUND(VALUE(SUBSTITUTE(#REF!,"▲", "-")), 2)), NA())</f>
        <v>#REF!</v>
      </c>
      <c r="J30" s="175" t="e">
        <f>IF(ROUND(VALUE(SUBSTITUTE(#REF!,"▲", "-")), 2) &lt; 0, ABS(ROUND(VALUE(SUBSTITUTE(#REF!,"▲", "-")), 2)), NA())</f>
        <v>#REF!</v>
      </c>
      <c r="K30" s="175" t="e">
        <f>IF(ROUND(VALUE(SUBSTITUTE(#REF!,"▲", "-")), 2) &gt;= 0, ABS(ROUND(VALUE(SUBSTITUTE(#REF!,"▲", "-")), 2)), NA())</f>
        <v>#REF!</v>
      </c>
    </row>
    <row r="31" spans="1:11" x14ac:dyDescent="0.2">
      <c r="A31" s="175" t="e">
        <f>IF(#REF!="",NA(),#REF!)</f>
        <v>#REF!</v>
      </c>
      <c r="B31" s="175" t="e">
        <f>IF(ROUND(VALUE(SUBSTITUTE(#REF!,"▲", "-")), 2) &lt; 0, ABS(ROUND(VALUE(SUBSTITUTE(#REF!,"▲", "-")), 2)), NA())</f>
        <v>#REF!</v>
      </c>
      <c r="C31" s="175" t="e">
        <f>IF(ROUND(VALUE(SUBSTITUTE(#REF!,"▲", "-")), 2) &gt;= 0, ABS(ROUND(VALUE(SUBSTITUTE(#REF!,"▲", "-")), 2)), NA())</f>
        <v>#REF!</v>
      </c>
      <c r="D31" s="175" t="e">
        <f>IF(ROUND(VALUE(SUBSTITUTE(#REF!,"▲", "-")), 2) &lt; 0, ABS(ROUND(VALUE(SUBSTITUTE(#REF!,"▲", "-")), 2)), NA())</f>
        <v>#REF!</v>
      </c>
      <c r="E31" s="175" t="e">
        <f>IF(ROUND(VALUE(SUBSTITUTE(#REF!,"▲", "-")), 2) &gt;= 0, ABS(ROUND(VALUE(SUBSTITUTE(#REF!,"▲", "-")), 2)), NA())</f>
        <v>#REF!</v>
      </c>
      <c r="F31" s="175" t="e">
        <f>IF(ROUND(VALUE(SUBSTITUTE(#REF!,"▲", "-")), 2) &lt; 0, ABS(ROUND(VALUE(SUBSTITUTE(#REF!,"▲", "-")), 2)), NA())</f>
        <v>#REF!</v>
      </c>
      <c r="G31" s="175" t="e">
        <f>IF(ROUND(VALUE(SUBSTITUTE(#REF!,"▲", "-")), 2) &gt;= 0, ABS(ROUND(VALUE(SUBSTITUTE(#REF!,"▲", "-")), 2)), NA())</f>
        <v>#REF!</v>
      </c>
      <c r="H31" s="175" t="e">
        <f>IF(ROUND(VALUE(SUBSTITUTE(#REF!,"▲", "-")), 2) &lt; 0, ABS(ROUND(VALUE(SUBSTITUTE(#REF!,"▲", "-")), 2)), NA())</f>
        <v>#REF!</v>
      </c>
      <c r="I31" s="175" t="e">
        <f>IF(ROUND(VALUE(SUBSTITUTE(#REF!,"▲", "-")), 2) &gt;= 0, ABS(ROUND(VALUE(SUBSTITUTE(#REF!,"▲", "-")), 2)), NA())</f>
        <v>#REF!</v>
      </c>
      <c r="J31" s="175" t="e">
        <f>IF(ROUND(VALUE(SUBSTITUTE(#REF!,"▲", "-")), 2) &lt; 0, ABS(ROUND(VALUE(SUBSTITUTE(#REF!,"▲", "-")), 2)), NA())</f>
        <v>#REF!</v>
      </c>
      <c r="K31" s="175" t="e">
        <f>IF(ROUND(VALUE(SUBSTITUTE(#REF!,"▲", "-")), 2) &gt;= 0, ABS(ROUND(VALUE(SUBSTITUTE(#REF!,"▲", "-")), 2)), NA())</f>
        <v>#REF!</v>
      </c>
    </row>
    <row r="32" spans="1:11" x14ac:dyDescent="0.2">
      <c r="A32" s="175" t="e">
        <f>IF(#REF!="",NA(),#REF!)</f>
        <v>#REF!</v>
      </c>
      <c r="B32" s="175" t="e">
        <f>IF(ROUND(VALUE(SUBSTITUTE(#REF!,"▲", "-")), 2) &lt; 0, ABS(ROUND(VALUE(SUBSTITUTE(#REF!,"▲", "-")), 2)), NA())</f>
        <v>#REF!</v>
      </c>
      <c r="C32" s="175" t="e">
        <f>IF(ROUND(VALUE(SUBSTITUTE(#REF!,"▲", "-")), 2) &gt;= 0, ABS(ROUND(VALUE(SUBSTITUTE(#REF!,"▲", "-")), 2)), NA())</f>
        <v>#REF!</v>
      </c>
      <c r="D32" s="175" t="e">
        <f>IF(ROUND(VALUE(SUBSTITUTE(#REF!,"▲", "-")), 2) &lt; 0, ABS(ROUND(VALUE(SUBSTITUTE(#REF!,"▲", "-")), 2)), NA())</f>
        <v>#REF!</v>
      </c>
      <c r="E32" s="175" t="e">
        <f>IF(ROUND(VALUE(SUBSTITUTE(#REF!,"▲", "-")), 2) &gt;= 0, ABS(ROUND(VALUE(SUBSTITUTE(#REF!,"▲", "-")), 2)), NA())</f>
        <v>#REF!</v>
      </c>
      <c r="F32" s="175" t="e">
        <f>IF(ROUND(VALUE(SUBSTITUTE(#REF!,"▲", "-")), 2) &lt; 0, ABS(ROUND(VALUE(SUBSTITUTE(#REF!,"▲", "-")), 2)), NA())</f>
        <v>#REF!</v>
      </c>
      <c r="G32" s="175" t="e">
        <f>IF(ROUND(VALUE(SUBSTITUTE(#REF!,"▲", "-")), 2) &gt;= 0, ABS(ROUND(VALUE(SUBSTITUTE(#REF!,"▲", "-")), 2)), NA())</f>
        <v>#REF!</v>
      </c>
      <c r="H32" s="175" t="e">
        <f>IF(ROUND(VALUE(SUBSTITUTE(#REF!,"▲", "-")), 2) &lt; 0, ABS(ROUND(VALUE(SUBSTITUTE(#REF!,"▲", "-")), 2)), NA())</f>
        <v>#REF!</v>
      </c>
      <c r="I32" s="175" t="e">
        <f>IF(ROUND(VALUE(SUBSTITUTE(#REF!,"▲", "-")), 2) &gt;= 0, ABS(ROUND(VALUE(SUBSTITUTE(#REF!,"▲", "-")), 2)), NA())</f>
        <v>#REF!</v>
      </c>
      <c r="J32" s="175" t="e">
        <f>IF(ROUND(VALUE(SUBSTITUTE(#REF!,"▲", "-")), 2) &lt; 0, ABS(ROUND(VALUE(SUBSTITUTE(#REF!,"▲", "-")), 2)), NA())</f>
        <v>#REF!</v>
      </c>
      <c r="K32" s="175" t="e">
        <f>IF(ROUND(VALUE(SUBSTITUTE(#REF!,"▲", "-")), 2) &gt;= 0, ABS(ROUND(VALUE(SUBSTITUTE(#REF!,"▲", "-")), 2)), NA())</f>
        <v>#REF!</v>
      </c>
    </row>
    <row r="33" spans="1:16" x14ac:dyDescent="0.2">
      <c r="A33" s="175" t="e">
        <f>IF(#REF!="",NA(),#REF!)</f>
        <v>#REF!</v>
      </c>
      <c r="B33" s="175" t="e">
        <f>IF(ROUND(VALUE(SUBSTITUTE(#REF!,"▲", "-")), 2) &lt; 0, ABS(ROUND(VALUE(SUBSTITUTE(#REF!,"▲", "-")), 2)), NA())</f>
        <v>#REF!</v>
      </c>
      <c r="C33" s="175" t="e">
        <f>IF(ROUND(VALUE(SUBSTITUTE(#REF!,"▲", "-")), 2) &gt;= 0, ABS(ROUND(VALUE(SUBSTITUTE(#REF!,"▲", "-")), 2)), NA())</f>
        <v>#REF!</v>
      </c>
      <c r="D33" s="175" t="e">
        <f>IF(ROUND(VALUE(SUBSTITUTE(#REF!,"▲", "-")), 2) &lt; 0, ABS(ROUND(VALUE(SUBSTITUTE(#REF!,"▲", "-")), 2)), NA())</f>
        <v>#REF!</v>
      </c>
      <c r="E33" s="175" t="e">
        <f>IF(ROUND(VALUE(SUBSTITUTE(#REF!,"▲", "-")), 2) &gt;= 0, ABS(ROUND(VALUE(SUBSTITUTE(#REF!,"▲", "-")), 2)), NA())</f>
        <v>#REF!</v>
      </c>
      <c r="F33" s="175" t="e">
        <f>IF(ROUND(VALUE(SUBSTITUTE(#REF!,"▲", "-")), 2) &lt; 0, ABS(ROUND(VALUE(SUBSTITUTE(#REF!,"▲", "-")), 2)), NA())</f>
        <v>#REF!</v>
      </c>
      <c r="G33" s="175" t="e">
        <f>IF(ROUND(VALUE(SUBSTITUTE(#REF!,"▲", "-")), 2) &gt;= 0, ABS(ROUND(VALUE(SUBSTITUTE(#REF!,"▲", "-")), 2)), NA())</f>
        <v>#REF!</v>
      </c>
      <c r="H33" s="175" t="e">
        <f>IF(ROUND(VALUE(SUBSTITUTE(#REF!,"▲", "-")), 2) &lt; 0, ABS(ROUND(VALUE(SUBSTITUTE(#REF!,"▲", "-")), 2)), NA())</f>
        <v>#REF!</v>
      </c>
      <c r="I33" s="175" t="e">
        <f>IF(ROUND(VALUE(SUBSTITUTE(#REF!,"▲", "-")), 2) &gt;= 0, ABS(ROUND(VALUE(SUBSTITUTE(#REF!,"▲", "-")), 2)), NA())</f>
        <v>#REF!</v>
      </c>
      <c r="J33" s="175" t="e">
        <f>IF(ROUND(VALUE(SUBSTITUTE(#REF!,"▲", "-")), 2) &lt; 0, ABS(ROUND(VALUE(SUBSTITUTE(#REF!,"▲", "-")), 2)), NA())</f>
        <v>#REF!</v>
      </c>
      <c r="K33" s="175" t="e">
        <f>IF(ROUND(VALUE(SUBSTITUTE(#REF!,"▲", "-")), 2) &gt;= 0, ABS(ROUND(VALUE(SUBSTITUTE(#REF!,"▲", "-")), 2)), NA())</f>
        <v>#REF!</v>
      </c>
    </row>
    <row r="34" spans="1:16" x14ac:dyDescent="0.2">
      <c r="A34" s="175" t="e">
        <f>IF(#REF!="",NA(),#REF!)</f>
        <v>#REF!</v>
      </c>
      <c r="B34" s="175" t="e">
        <f>IF(ROUND(VALUE(SUBSTITUTE(#REF!,"▲", "-")), 2) &lt; 0, ABS(ROUND(VALUE(SUBSTITUTE(#REF!,"▲", "-")), 2)), NA())</f>
        <v>#REF!</v>
      </c>
      <c r="C34" s="175" t="e">
        <f>IF(ROUND(VALUE(SUBSTITUTE(#REF!,"▲", "-")), 2) &gt;= 0, ABS(ROUND(VALUE(SUBSTITUTE(#REF!,"▲", "-")), 2)), NA())</f>
        <v>#REF!</v>
      </c>
      <c r="D34" s="175" t="e">
        <f>IF(ROUND(VALUE(SUBSTITUTE(#REF!,"▲", "-")), 2) &lt; 0, ABS(ROUND(VALUE(SUBSTITUTE(#REF!,"▲", "-")), 2)), NA())</f>
        <v>#REF!</v>
      </c>
      <c r="E34" s="175" t="e">
        <f>IF(ROUND(VALUE(SUBSTITUTE(#REF!,"▲", "-")), 2) &gt;= 0, ABS(ROUND(VALUE(SUBSTITUTE(#REF!,"▲", "-")), 2)), NA())</f>
        <v>#REF!</v>
      </c>
      <c r="F34" s="175" t="e">
        <f>IF(ROUND(VALUE(SUBSTITUTE(#REF!,"▲", "-")), 2) &lt; 0, ABS(ROUND(VALUE(SUBSTITUTE(#REF!,"▲", "-")), 2)), NA())</f>
        <v>#REF!</v>
      </c>
      <c r="G34" s="175" t="e">
        <f>IF(ROUND(VALUE(SUBSTITUTE(#REF!,"▲", "-")), 2) &gt;= 0, ABS(ROUND(VALUE(SUBSTITUTE(#REF!,"▲", "-")), 2)), NA())</f>
        <v>#REF!</v>
      </c>
      <c r="H34" s="175" t="e">
        <f>IF(ROUND(VALUE(SUBSTITUTE(#REF!,"▲", "-")), 2) &lt; 0, ABS(ROUND(VALUE(SUBSTITUTE(#REF!,"▲", "-")), 2)), NA())</f>
        <v>#REF!</v>
      </c>
      <c r="I34" s="175" t="e">
        <f>IF(ROUND(VALUE(SUBSTITUTE(#REF!,"▲", "-")), 2) &gt;= 0, ABS(ROUND(VALUE(SUBSTITUTE(#REF!,"▲", "-")), 2)), NA())</f>
        <v>#REF!</v>
      </c>
      <c r="J34" s="175" t="e">
        <f>IF(ROUND(VALUE(SUBSTITUTE(#REF!,"▲", "-")), 2) &lt; 0, ABS(ROUND(VALUE(SUBSTITUTE(#REF!,"▲", "-")), 2)), NA())</f>
        <v>#REF!</v>
      </c>
      <c r="K34" s="175" t="e">
        <f>IF(ROUND(VALUE(SUBSTITUTE(#REF!,"▲", "-")), 2) &gt;= 0, ABS(ROUND(VALUE(SUBSTITUTE(#REF!,"▲", "-")), 2)), NA())</f>
        <v>#REF!</v>
      </c>
    </row>
    <row r="35" spans="1:16" x14ac:dyDescent="0.2">
      <c r="A35" s="175" t="e">
        <f>IF(#REF!="",NA(),#REF!)</f>
        <v>#REF!</v>
      </c>
      <c r="B35" s="175" t="e">
        <f>IF(ROUND(VALUE(SUBSTITUTE(#REF!,"▲", "-")), 2) &lt; 0, ABS(ROUND(VALUE(SUBSTITUTE(#REF!,"▲", "-")), 2)), NA())</f>
        <v>#REF!</v>
      </c>
      <c r="C35" s="175" t="e">
        <f>IF(ROUND(VALUE(SUBSTITUTE(#REF!,"▲", "-")), 2) &gt;= 0, ABS(ROUND(VALUE(SUBSTITUTE(#REF!,"▲", "-")), 2)), NA())</f>
        <v>#REF!</v>
      </c>
      <c r="D35" s="175" t="e">
        <f>IF(ROUND(VALUE(SUBSTITUTE(#REF!,"▲", "-")), 2) &lt; 0, ABS(ROUND(VALUE(SUBSTITUTE(#REF!,"▲", "-")), 2)), NA())</f>
        <v>#REF!</v>
      </c>
      <c r="E35" s="175" t="e">
        <f>IF(ROUND(VALUE(SUBSTITUTE(#REF!,"▲", "-")), 2) &gt;= 0, ABS(ROUND(VALUE(SUBSTITUTE(#REF!,"▲", "-")), 2)), NA())</f>
        <v>#REF!</v>
      </c>
      <c r="F35" s="175" t="e">
        <f>IF(ROUND(VALUE(SUBSTITUTE(#REF!,"▲", "-")), 2) &lt; 0, ABS(ROUND(VALUE(SUBSTITUTE(#REF!,"▲", "-")), 2)), NA())</f>
        <v>#REF!</v>
      </c>
      <c r="G35" s="175" t="e">
        <f>IF(ROUND(VALUE(SUBSTITUTE(#REF!,"▲", "-")), 2) &gt;= 0, ABS(ROUND(VALUE(SUBSTITUTE(#REF!,"▲", "-")), 2)), NA())</f>
        <v>#REF!</v>
      </c>
      <c r="H35" s="175" t="e">
        <f>IF(ROUND(VALUE(SUBSTITUTE(#REF!,"▲", "-")), 2) &lt; 0, ABS(ROUND(VALUE(SUBSTITUTE(#REF!,"▲", "-")), 2)), NA())</f>
        <v>#REF!</v>
      </c>
      <c r="I35" s="175" t="e">
        <f>IF(ROUND(VALUE(SUBSTITUTE(#REF!,"▲", "-")), 2) &gt;= 0, ABS(ROUND(VALUE(SUBSTITUTE(#REF!,"▲", "-")), 2)), NA())</f>
        <v>#REF!</v>
      </c>
      <c r="J35" s="175" t="e">
        <f>IF(ROUND(VALUE(SUBSTITUTE(#REF!,"▲", "-")), 2) &lt; 0, ABS(ROUND(VALUE(SUBSTITUTE(#REF!,"▲", "-")), 2)), NA())</f>
        <v>#REF!</v>
      </c>
      <c r="K35" s="175" t="e">
        <f>IF(ROUND(VALUE(SUBSTITUTE(#REF!,"▲", "-")), 2) &gt;= 0, ABS(ROUND(VALUE(SUBSTITUTE(#REF!,"▲", "-")), 2)), NA())</f>
        <v>#REF!</v>
      </c>
    </row>
    <row r="36" spans="1:16" x14ac:dyDescent="0.2">
      <c r="A36" s="175" t="e">
        <f>IF(#REF!="",NA(),#REF!)</f>
        <v>#REF!</v>
      </c>
      <c r="B36" s="175" t="e">
        <f>IF(ROUND(VALUE(SUBSTITUTE(#REF!,"▲", "-")), 2) &lt; 0, ABS(ROUND(VALUE(SUBSTITUTE(#REF!,"▲", "-")), 2)), NA())</f>
        <v>#REF!</v>
      </c>
      <c r="C36" s="175" t="e">
        <f>IF(ROUND(VALUE(SUBSTITUTE(#REF!,"▲", "-")), 2) &gt;= 0, ABS(ROUND(VALUE(SUBSTITUTE(#REF!,"▲", "-")), 2)), NA())</f>
        <v>#REF!</v>
      </c>
      <c r="D36" s="175" t="e">
        <f>IF(ROUND(VALUE(SUBSTITUTE(#REF!,"▲", "-")), 2) &lt; 0, ABS(ROUND(VALUE(SUBSTITUTE(#REF!,"▲", "-")), 2)), NA())</f>
        <v>#REF!</v>
      </c>
      <c r="E36" s="175" t="e">
        <f>IF(ROUND(VALUE(SUBSTITUTE(#REF!,"▲", "-")), 2) &gt;= 0, ABS(ROUND(VALUE(SUBSTITUTE(#REF!,"▲", "-")), 2)), NA())</f>
        <v>#REF!</v>
      </c>
      <c r="F36" s="175" t="e">
        <f>IF(ROUND(VALUE(SUBSTITUTE(#REF!,"▲", "-")), 2) &lt; 0, ABS(ROUND(VALUE(SUBSTITUTE(#REF!,"▲", "-")), 2)), NA())</f>
        <v>#REF!</v>
      </c>
      <c r="G36" s="175" t="e">
        <f>IF(ROUND(VALUE(SUBSTITUTE(#REF!,"▲", "-")), 2) &gt;= 0, ABS(ROUND(VALUE(SUBSTITUTE(#REF!,"▲", "-")), 2)), NA())</f>
        <v>#REF!</v>
      </c>
      <c r="H36" s="175" t="e">
        <f>IF(ROUND(VALUE(SUBSTITUTE(#REF!,"▲", "-")), 2) &lt; 0, ABS(ROUND(VALUE(SUBSTITUTE(#REF!,"▲", "-")), 2)), NA())</f>
        <v>#REF!</v>
      </c>
      <c r="I36" s="175" t="e">
        <f>IF(ROUND(VALUE(SUBSTITUTE(#REF!,"▲", "-")), 2) &gt;= 0, ABS(ROUND(VALUE(SUBSTITUTE(#REF!,"▲", "-")), 2)), NA())</f>
        <v>#REF!</v>
      </c>
      <c r="J36" s="175" t="e">
        <f>IF(ROUND(VALUE(SUBSTITUTE(#REF!,"▲", "-")), 2) &lt; 0, ABS(ROUND(VALUE(SUBSTITUTE(#REF!,"▲", "-")), 2)), NA())</f>
        <v>#REF!</v>
      </c>
      <c r="K36" s="175" t="e">
        <f>IF(ROUND(VALUE(SUBSTITUTE(#REF!,"▲", "-")), 2) &gt;= 0, ABS(ROUND(VALUE(SUBSTITUTE(#REF!,"▲", "-")), 2)), NA())</f>
        <v>#REF!</v>
      </c>
    </row>
    <row r="39" spans="1:16" x14ac:dyDescent="0.2">
      <c r="A39" s="144" t="s">
        <v>45</v>
      </c>
    </row>
    <row r="40" spans="1:16" x14ac:dyDescent="0.2">
      <c r="A40" s="176"/>
      <c r="B40" s="176" t="e">
        <f>#REF!</f>
        <v>#REF!</v>
      </c>
      <c r="C40" s="176"/>
      <c r="D40" s="176"/>
      <c r="E40" s="176" t="e">
        <f>#REF!</f>
        <v>#REF!</v>
      </c>
      <c r="F40" s="176"/>
      <c r="G40" s="176"/>
      <c r="H40" s="176" t="e">
        <f>#REF!</f>
        <v>#REF!</v>
      </c>
      <c r="I40" s="176"/>
      <c r="J40" s="176"/>
      <c r="K40" s="176" t="e">
        <f>#REF!</f>
        <v>#REF!</v>
      </c>
      <c r="L40" s="176"/>
      <c r="M40" s="176"/>
      <c r="N40" s="176" t="e">
        <f>#REF!</f>
        <v>#REF!</v>
      </c>
      <c r="O40" s="176"/>
      <c r="P40" s="176"/>
    </row>
    <row r="41" spans="1:16" x14ac:dyDescent="0.2">
      <c r="A41" s="176"/>
      <c r="B41" s="176" t="s">
        <v>46</v>
      </c>
      <c r="C41" s="176"/>
      <c r="D41" s="176" t="s">
        <v>47</v>
      </c>
      <c r="E41" s="176" t="s">
        <v>46</v>
      </c>
      <c r="F41" s="176"/>
      <c r="G41" s="176" t="s">
        <v>47</v>
      </c>
      <c r="H41" s="176" t="s">
        <v>46</v>
      </c>
      <c r="I41" s="176"/>
      <c r="J41" s="176" t="s">
        <v>47</v>
      </c>
      <c r="K41" s="176" t="s">
        <v>46</v>
      </c>
      <c r="L41" s="176"/>
      <c r="M41" s="176" t="s">
        <v>47</v>
      </c>
      <c r="N41" s="176" t="s">
        <v>46</v>
      </c>
      <c r="O41" s="176"/>
      <c r="P41" s="176" t="s">
        <v>47</v>
      </c>
    </row>
    <row r="42" spans="1:16" x14ac:dyDescent="0.2">
      <c r="A42" s="176" t="s">
        <v>48</v>
      </c>
      <c r="B42" s="176"/>
      <c r="C42" s="176"/>
      <c r="D42" s="176" t="e">
        <f>#REF!</f>
        <v>#REF!</v>
      </c>
      <c r="E42" s="176"/>
      <c r="F42" s="176"/>
      <c r="G42" s="176" t="e">
        <f>#REF!</f>
        <v>#REF!</v>
      </c>
      <c r="H42" s="176"/>
      <c r="I42" s="176"/>
      <c r="J42" s="176" t="e">
        <f>#REF!</f>
        <v>#REF!</v>
      </c>
      <c r="K42" s="176"/>
      <c r="L42" s="176"/>
      <c r="M42" s="176" t="e">
        <f>#REF!</f>
        <v>#REF!</v>
      </c>
      <c r="N42" s="176"/>
      <c r="O42" s="176"/>
      <c r="P42" s="176" t="e">
        <f>#REF!</f>
        <v>#REF!</v>
      </c>
    </row>
    <row r="43" spans="1:16" x14ac:dyDescent="0.2">
      <c r="A43" s="176" t="s">
        <v>49</v>
      </c>
      <c r="B43" s="176" t="e">
        <f>#REF!</f>
        <v>#REF!</v>
      </c>
      <c r="C43" s="176"/>
      <c r="D43" s="176"/>
      <c r="E43" s="176" t="e">
        <f>#REF!</f>
        <v>#REF!</v>
      </c>
      <c r="F43" s="176"/>
      <c r="G43" s="176"/>
      <c r="H43" s="176" t="e">
        <f>#REF!</f>
        <v>#REF!</v>
      </c>
      <c r="I43" s="176"/>
      <c r="J43" s="176"/>
      <c r="K43" s="176" t="e">
        <f>#REF!</f>
        <v>#REF!</v>
      </c>
      <c r="L43" s="176"/>
      <c r="M43" s="176"/>
      <c r="N43" s="176" t="e">
        <f>#REF!</f>
        <v>#REF!</v>
      </c>
      <c r="O43" s="176"/>
      <c r="P43" s="176"/>
    </row>
    <row r="44" spans="1:16" x14ac:dyDescent="0.2">
      <c r="A44" s="176" t="s">
        <v>50</v>
      </c>
      <c r="B44" s="176" t="e">
        <f>#REF!</f>
        <v>#REF!</v>
      </c>
      <c r="C44" s="176"/>
      <c r="D44" s="176"/>
      <c r="E44" s="176" t="e">
        <f>#REF!</f>
        <v>#REF!</v>
      </c>
      <c r="F44" s="176"/>
      <c r="G44" s="176"/>
      <c r="H44" s="176" t="e">
        <f>#REF!</f>
        <v>#REF!</v>
      </c>
      <c r="I44" s="176"/>
      <c r="J44" s="176"/>
      <c r="K44" s="176" t="e">
        <f>#REF!</f>
        <v>#REF!</v>
      </c>
      <c r="L44" s="176"/>
      <c r="M44" s="176"/>
      <c r="N44" s="176" t="e">
        <f>#REF!</f>
        <v>#REF!</v>
      </c>
      <c r="O44" s="176"/>
      <c r="P44" s="176"/>
    </row>
    <row r="45" spans="1:16" x14ac:dyDescent="0.2">
      <c r="A45" s="176" t="s">
        <v>51</v>
      </c>
      <c r="B45" s="176" t="e">
        <f>#REF!</f>
        <v>#REF!</v>
      </c>
      <c r="C45" s="176"/>
      <c r="D45" s="176"/>
      <c r="E45" s="176" t="e">
        <f>#REF!</f>
        <v>#REF!</v>
      </c>
      <c r="F45" s="176"/>
      <c r="G45" s="176"/>
      <c r="H45" s="176" t="e">
        <f>#REF!</f>
        <v>#REF!</v>
      </c>
      <c r="I45" s="176"/>
      <c r="J45" s="176"/>
      <c r="K45" s="176" t="e">
        <f>#REF!</f>
        <v>#REF!</v>
      </c>
      <c r="L45" s="176"/>
      <c r="M45" s="176"/>
      <c r="N45" s="176" t="e">
        <f>#REF!</f>
        <v>#REF!</v>
      </c>
      <c r="O45" s="176"/>
      <c r="P45" s="176"/>
    </row>
    <row r="46" spans="1:16" x14ac:dyDescent="0.2">
      <c r="A46" s="176" t="s">
        <v>52</v>
      </c>
      <c r="B46" s="176" t="e">
        <f>#REF!</f>
        <v>#REF!</v>
      </c>
      <c r="C46" s="176"/>
      <c r="D46" s="176"/>
      <c r="E46" s="176" t="e">
        <f>#REF!</f>
        <v>#REF!</v>
      </c>
      <c r="F46" s="176"/>
      <c r="G46" s="176"/>
      <c r="H46" s="176" t="e">
        <f>#REF!</f>
        <v>#REF!</v>
      </c>
      <c r="I46" s="176"/>
      <c r="J46" s="176"/>
      <c r="K46" s="176" t="e">
        <f>#REF!</f>
        <v>#REF!</v>
      </c>
      <c r="L46" s="176"/>
      <c r="M46" s="176"/>
      <c r="N46" s="176" t="e">
        <f>#REF!</f>
        <v>#REF!</v>
      </c>
      <c r="O46" s="176"/>
      <c r="P46" s="176"/>
    </row>
    <row r="47" spans="1:16" x14ac:dyDescent="0.2">
      <c r="A47" s="176" t="s">
        <v>53</v>
      </c>
      <c r="B47" s="176" t="e">
        <f>#REF!</f>
        <v>#REF!</v>
      </c>
      <c r="C47" s="176"/>
      <c r="D47" s="176"/>
      <c r="E47" s="176" t="e">
        <f>#REF!</f>
        <v>#REF!</v>
      </c>
      <c r="F47" s="176"/>
      <c r="G47" s="176"/>
      <c r="H47" s="176" t="e">
        <f>#REF!</f>
        <v>#REF!</v>
      </c>
      <c r="I47" s="176"/>
      <c r="J47" s="176"/>
      <c r="K47" s="176" t="e">
        <f>#REF!</f>
        <v>#REF!</v>
      </c>
      <c r="L47" s="176"/>
      <c r="M47" s="176"/>
      <c r="N47" s="176" t="e">
        <f>#REF!</f>
        <v>#REF!</v>
      </c>
      <c r="O47" s="176"/>
      <c r="P47" s="176"/>
    </row>
    <row r="48" spans="1:16" x14ac:dyDescent="0.2">
      <c r="A48" s="176" t="s">
        <v>54</v>
      </c>
      <c r="B48" s="176" t="e">
        <f>#REF!</f>
        <v>#REF!</v>
      </c>
      <c r="C48" s="176"/>
      <c r="D48" s="176"/>
      <c r="E48" s="176" t="e">
        <f>#REF!</f>
        <v>#REF!</v>
      </c>
      <c r="F48" s="176"/>
      <c r="G48" s="176"/>
      <c r="H48" s="176" t="e">
        <f>#REF!</f>
        <v>#REF!</v>
      </c>
      <c r="I48" s="176"/>
      <c r="J48" s="176"/>
      <c r="K48" s="176" t="e">
        <f>#REF!</f>
        <v>#REF!</v>
      </c>
      <c r="L48" s="176"/>
      <c r="M48" s="176"/>
      <c r="N48" s="176" t="e">
        <f>#REF!</f>
        <v>#REF!</v>
      </c>
      <c r="O48" s="176"/>
      <c r="P48" s="176"/>
    </row>
    <row r="49" spans="1:16" x14ac:dyDescent="0.2">
      <c r="A49" s="176" t="s">
        <v>55</v>
      </c>
      <c r="B49" s="176" t="e">
        <f>#REF!</f>
        <v>#REF!</v>
      </c>
      <c r="C49" s="176"/>
      <c r="D49" s="176"/>
      <c r="E49" s="176" t="e">
        <f>#REF!</f>
        <v>#REF!</v>
      </c>
      <c r="F49" s="176"/>
      <c r="G49" s="176"/>
      <c r="H49" s="176" t="e">
        <f>#REF!</f>
        <v>#REF!</v>
      </c>
      <c r="I49" s="176"/>
      <c r="J49" s="176"/>
      <c r="K49" s="176" t="e">
        <f>#REF!</f>
        <v>#REF!</v>
      </c>
      <c r="L49" s="176"/>
      <c r="M49" s="176"/>
      <c r="N49" s="176" t="e">
        <f>#REF!</f>
        <v>#REF!</v>
      </c>
      <c r="O49" s="176"/>
      <c r="P49" s="176"/>
    </row>
    <row r="50" spans="1:16" x14ac:dyDescent="0.2">
      <c r="A50" s="176" t="s">
        <v>56</v>
      </c>
      <c r="B50" s="176" t="e">
        <f>NA()</f>
        <v>#N/A</v>
      </c>
      <c r="C50" s="176" t="e">
        <f>IF(ISNUMBER(#REF!),#REF!,NA())</f>
        <v>#N/A</v>
      </c>
      <c r="D50" s="176" t="e">
        <f>NA()</f>
        <v>#N/A</v>
      </c>
      <c r="E50" s="176" t="e">
        <f>NA()</f>
        <v>#N/A</v>
      </c>
      <c r="F50" s="176" t="e">
        <f>IF(ISNUMBER(#REF!),#REF!,NA())</f>
        <v>#N/A</v>
      </c>
      <c r="G50" s="176" t="e">
        <f>NA()</f>
        <v>#N/A</v>
      </c>
      <c r="H50" s="176" t="e">
        <f>NA()</f>
        <v>#N/A</v>
      </c>
      <c r="I50" s="176" t="e">
        <f>IF(ISNUMBER(#REF!),#REF!,NA())</f>
        <v>#N/A</v>
      </c>
      <c r="J50" s="176" t="e">
        <f>NA()</f>
        <v>#N/A</v>
      </c>
      <c r="K50" s="176" t="e">
        <f>NA()</f>
        <v>#N/A</v>
      </c>
      <c r="L50" s="176" t="e">
        <f>IF(ISNUMBER(#REF!),#REF!,NA())</f>
        <v>#N/A</v>
      </c>
      <c r="M50" s="176" t="e">
        <f>NA()</f>
        <v>#N/A</v>
      </c>
      <c r="N50" s="176" t="e">
        <f>NA()</f>
        <v>#N/A</v>
      </c>
      <c r="O50" s="176" t="e">
        <f>IF(ISNUMBER(#REF!),#REF!,NA())</f>
        <v>#N/A</v>
      </c>
      <c r="P50" s="176" t="e">
        <f>NA()</f>
        <v>#N/A</v>
      </c>
    </row>
    <row r="53" spans="1:16" x14ac:dyDescent="0.2">
      <c r="A53" s="144" t="s">
        <v>57</v>
      </c>
    </row>
    <row r="54" spans="1:16" x14ac:dyDescent="0.2">
      <c r="A54" s="175"/>
      <c r="B54" s="175" t="e">
        <f>#REF!</f>
        <v>#REF!</v>
      </c>
      <c r="C54" s="175"/>
      <c r="D54" s="175"/>
      <c r="E54" s="175" t="e">
        <f>#REF!</f>
        <v>#REF!</v>
      </c>
      <c r="F54" s="175"/>
      <c r="G54" s="175"/>
      <c r="H54" s="175" t="e">
        <f>#REF!</f>
        <v>#REF!</v>
      </c>
      <c r="I54" s="175"/>
      <c r="J54" s="175"/>
      <c r="K54" s="175" t="e">
        <f>#REF!</f>
        <v>#REF!</v>
      </c>
      <c r="L54" s="175"/>
      <c r="M54" s="175"/>
      <c r="N54" s="175" t="e">
        <f>#REF!</f>
        <v>#REF!</v>
      </c>
      <c r="O54" s="175"/>
      <c r="P54" s="175"/>
    </row>
    <row r="55" spans="1:16" x14ac:dyDescent="0.2">
      <c r="A55" s="175"/>
      <c r="B55" s="175" t="s">
        <v>58</v>
      </c>
      <c r="C55" s="175"/>
      <c r="D55" s="175" t="s">
        <v>59</v>
      </c>
      <c r="E55" s="175" t="s">
        <v>58</v>
      </c>
      <c r="F55" s="175"/>
      <c r="G55" s="175" t="s">
        <v>59</v>
      </c>
      <c r="H55" s="175" t="s">
        <v>58</v>
      </c>
      <c r="I55" s="175"/>
      <c r="J55" s="175" t="s">
        <v>59</v>
      </c>
      <c r="K55" s="175" t="s">
        <v>58</v>
      </c>
      <c r="L55" s="175"/>
      <c r="M55" s="175" t="s">
        <v>59</v>
      </c>
      <c r="N55" s="175" t="s">
        <v>58</v>
      </c>
      <c r="O55" s="175"/>
      <c r="P55" s="175" t="s">
        <v>59</v>
      </c>
    </row>
    <row r="56" spans="1:16" x14ac:dyDescent="0.2">
      <c r="A56" s="175" t="s">
        <v>29</v>
      </c>
      <c r="B56" s="175"/>
      <c r="C56" s="175"/>
      <c r="D56" s="175" t="e">
        <f>#REF!</f>
        <v>#REF!</v>
      </c>
      <c r="E56" s="175"/>
      <c r="F56" s="175"/>
      <c r="G56" s="175" t="e">
        <f>#REF!</f>
        <v>#REF!</v>
      </c>
      <c r="H56" s="175"/>
      <c r="I56" s="175"/>
      <c r="J56" s="175" t="e">
        <f>#REF!</f>
        <v>#REF!</v>
      </c>
      <c r="K56" s="175"/>
      <c r="L56" s="175"/>
      <c r="M56" s="175" t="e">
        <f>#REF!</f>
        <v>#REF!</v>
      </c>
      <c r="N56" s="175"/>
      <c r="O56" s="175"/>
      <c r="P56" s="175" t="e">
        <f>#REF!</f>
        <v>#REF!</v>
      </c>
    </row>
    <row r="57" spans="1:16" x14ac:dyDescent="0.2">
      <c r="A57" s="175" t="s">
        <v>28</v>
      </c>
      <c r="B57" s="175"/>
      <c r="C57" s="175"/>
      <c r="D57" s="175" t="e">
        <f>#REF!</f>
        <v>#REF!</v>
      </c>
      <c r="E57" s="175"/>
      <c r="F57" s="175"/>
      <c r="G57" s="175" t="e">
        <f>#REF!</f>
        <v>#REF!</v>
      </c>
      <c r="H57" s="175"/>
      <c r="I57" s="175"/>
      <c r="J57" s="175" t="e">
        <f>#REF!</f>
        <v>#REF!</v>
      </c>
      <c r="K57" s="175"/>
      <c r="L57" s="175"/>
      <c r="M57" s="175" t="e">
        <f>#REF!</f>
        <v>#REF!</v>
      </c>
      <c r="N57" s="175"/>
      <c r="O57" s="175"/>
      <c r="P57" s="175" t="e">
        <f>#REF!</f>
        <v>#REF!</v>
      </c>
    </row>
    <row r="58" spans="1:16" x14ac:dyDescent="0.2">
      <c r="A58" s="175" t="s">
        <v>27</v>
      </c>
      <c r="B58" s="175"/>
      <c r="C58" s="175"/>
      <c r="D58" s="175" t="e">
        <f>#REF!</f>
        <v>#REF!</v>
      </c>
      <c r="E58" s="175"/>
      <c r="F58" s="175"/>
      <c r="G58" s="175" t="e">
        <f>#REF!</f>
        <v>#REF!</v>
      </c>
      <c r="H58" s="175"/>
      <c r="I58" s="175"/>
      <c r="J58" s="175" t="e">
        <f>#REF!</f>
        <v>#REF!</v>
      </c>
      <c r="K58" s="175"/>
      <c r="L58" s="175"/>
      <c r="M58" s="175" t="e">
        <f>#REF!</f>
        <v>#REF!</v>
      </c>
      <c r="N58" s="175"/>
      <c r="O58" s="175"/>
      <c r="P58" s="175" t="e">
        <f>#REF!</f>
        <v>#REF!</v>
      </c>
    </row>
    <row r="59" spans="1:16" x14ac:dyDescent="0.2">
      <c r="A59" s="175" t="s">
        <v>26</v>
      </c>
      <c r="B59" s="175" t="e">
        <f>#REF!</f>
        <v>#REF!</v>
      </c>
      <c r="C59" s="175"/>
      <c r="D59" s="175"/>
      <c r="E59" s="175" t="e">
        <f>#REF!</f>
        <v>#REF!</v>
      </c>
      <c r="F59" s="175"/>
      <c r="G59" s="175"/>
      <c r="H59" s="175" t="e">
        <f>#REF!</f>
        <v>#REF!</v>
      </c>
      <c r="I59" s="175"/>
      <c r="J59" s="175"/>
      <c r="K59" s="175" t="e">
        <f>#REF!</f>
        <v>#REF!</v>
      </c>
      <c r="L59" s="175"/>
      <c r="M59" s="175"/>
      <c r="N59" s="175" t="e">
        <f>#REF!</f>
        <v>#REF!</v>
      </c>
      <c r="O59" s="175"/>
      <c r="P59" s="175"/>
    </row>
    <row r="60" spans="1:16" x14ac:dyDescent="0.2">
      <c r="A60" s="175" t="s">
        <v>25</v>
      </c>
      <c r="B60" s="175" t="e">
        <f>#REF!</f>
        <v>#REF!</v>
      </c>
      <c r="C60" s="175"/>
      <c r="D60" s="175"/>
      <c r="E60" s="175" t="e">
        <f>#REF!</f>
        <v>#REF!</v>
      </c>
      <c r="F60" s="175"/>
      <c r="G60" s="175"/>
      <c r="H60" s="175" t="e">
        <f>#REF!</f>
        <v>#REF!</v>
      </c>
      <c r="I60" s="175"/>
      <c r="J60" s="175"/>
      <c r="K60" s="175" t="e">
        <f>#REF!</f>
        <v>#REF!</v>
      </c>
      <c r="L60" s="175"/>
      <c r="M60" s="175"/>
      <c r="N60" s="175" t="e">
        <f>#REF!</f>
        <v>#REF!</v>
      </c>
      <c r="O60" s="175"/>
      <c r="P60" s="175"/>
    </row>
    <row r="61" spans="1:16" x14ac:dyDescent="0.2">
      <c r="A61" s="175" t="s">
        <v>24</v>
      </c>
      <c r="B61" s="175" t="e">
        <f>#REF!</f>
        <v>#REF!</v>
      </c>
      <c r="C61" s="175"/>
      <c r="D61" s="175"/>
      <c r="E61" s="175" t="e">
        <f>#REF!</f>
        <v>#REF!</v>
      </c>
      <c r="F61" s="175"/>
      <c r="G61" s="175"/>
      <c r="H61" s="175" t="e">
        <f>#REF!</f>
        <v>#REF!</v>
      </c>
      <c r="I61" s="175"/>
      <c r="J61" s="175"/>
      <c r="K61" s="175" t="e">
        <f>#REF!</f>
        <v>#REF!</v>
      </c>
      <c r="L61" s="175"/>
      <c r="M61" s="175"/>
      <c r="N61" s="175" t="e">
        <f>#REF!</f>
        <v>#REF!</v>
      </c>
      <c r="O61" s="175"/>
      <c r="P61" s="175"/>
    </row>
    <row r="62" spans="1:16" x14ac:dyDescent="0.2">
      <c r="A62" s="175" t="s">
        <v>23</v>
      </c>
      <c r="B62" s="175" t="e">
        <f>#REF!</f>
        <v>#REF!</v>
      </c>
      <c r="C62" s="175"/>
      <c r="D62" s="175"/>
      <c r="E62" s="175" t="e">
        <f>#REF!</f>
        <v>#REF!</v>
      </c>
      <c r="F62" s="175"/>
      <c r="G62" s="175"/>
      <c r="H62" s="175" t="e">
        <f>#REF!</f>
        <v>#REF!</v>
      </c>
      <c r="I62" s="175"/>
      <c r="J62" s="175"/>
      <c r="K62" s="175" t="e">
        <f>#REF!</f>
        <v>#REF!</v>
      </c>
      <c r="L62" s="175"/>
      <c r="M62" s="175"/>
      <c r="N62" s="175" t="e">
        <f>#REF!</f>
        <v>#REF!</v>
      </c>
      <c r="O62" s="175"/>
      <c r="P62" s="175"/>
    </row>
    <row r="63" spans="1:16" x14ac:dyDescent="0.2">
      <c r="A63" s="175" t="s">
        <v>22</v>
      </c>
      <c r="B63" s="175" t="e">
        <f>#REF!</f>
        <v>#REF!</v>
      </c>
      <c r="C63" s="175"/>
      <c r="D63" s="175"/>
      <c r="E63" s="175" t="e">
        <f>#REF!</f>
        <v>#REF!</v>
      </c>
      <c r="F63" s="175"/>
      <c r="G63" s="175"/>
      <c r="H63" s="175" t="e">
        <f>#REF!</f>
        <v>#REF!</v>
      </c>
      <c r="I63" s="175"/>
      <c r="J63" s="175"/>
      <c r="K63" s="175" t="e">
        <f>#REF!</f>
        <v>#REF!</v>
      </c>
      <c r="L63" s="175"/>
      <c r="M63" s="175"/>
      <c r="N63" s="175" t="e">
        <f>#REF!</f>
        <v>#REF!</v>
      </c>
      <c r="O63" s="175"/>
      <c r="P63" s="175"/>
    </row>
    <row r="64" spans="1:16" x14ac:dyDescent="0.2">
      <c r="A64" s="175" t="s">
        <v>21</v>
      </c>
      <c r="B64" s="175" t="e">
        <f>#REF!</f>
        <v>#REF!</v>
      </c>
      <c r="C64" s="175"/>
      <c r="D64" s="175"/>
      <c r="E64" s="175" t="e">
        <f>#REF!</f>
        <v>#REF!</v>
      </c>
      <c r="F64" s="175"/>
      <c r="G64" s="175"/>
      <c r="H64" s="175" t="e">
        <f>#REF!</f>
        <v>#REF!</v>
      </c>
      <c r="I64" s="175"/>
      <c r="J64" s="175"/>
      <c r="K64" s="175" t="e">
        <f>#REF!</f>
        <v>#REF!</v>
      </c>
      <c r="L64" s="175"/>
      <c r="M64" s="175"/>
      <c r="N64" s="175" t="e">
        <f>#REF!</f>
        <v>#REF!</v>
      </c>
      <c r="O64" s="175"/>
      <c r="P64" s="175"/>
    </row>
    <row r="65" spans="1:16" x14ac:dyDescent="0.2">
      <c r="A65" s="175" t="s">
        <v>20</v>
      </c>
      <c r="B65" s="175" t="e">
        <f>#REF!</f>
        <v>#REF!</v>
      </c>
      <c r="C65" s="175"/>
      <c r="D65" s="175"/>
      <c r="E65" s="175" t="e">
        <f>#REF!</f>
        <v>#REF!</v>
      </c>
      <c r="F65" s="175"/>
      <c r="G65" s="175"/>
      <c r="H65" s="175" t="e">
        <f>#REF!</f>
        <v>#REF!</v>
      </c>
      <c r="I65" s="175"/>
      <c r="J65" s="175"/>
      <c r="K65" s="175" t="e">
        <f>#REF!</f>
        <v>#REF!</v>
      </c>
      <c r="L65" s="175"/>
      <c r="M65" s="175"/>
      <c r="N65" s="175" t="e">
        <f>#REF!</f>
        <v>#REF!</v>
      </c>
      <c r="O65" s="175"/>
      <c r="P65" s="175"/>
    </row>
    <row r="66" spans="1:16" x14ac:dyDescent="0.2">
      <c r="A66" s="175" t="s">
        <v>19</v>
      </c>
      <c r="B66" s="175" t="e">
        <f>#REF!</f>
        <v>#REF!</v>
      </c>
      <c r="C66" s="175"/>
      <c r="D66" s="175"/>
      <c r="E66" s="175" t="e">
        <f>#REF!</f>
        <v>#REF!</v>
      </c>
      <c r="F66" s="175"/>
      <c r="G66" s="175"/>
      <c r="H66" s="175" t="e">
        <f>#REF!</f>
        <v>#REF!</v>
      </c>
      <c r="I66" s="175"/>
      <c r="J66" s="175"/>
      <c r="K66" s="175" t="e">
        <f>#REF!</f>
        <v>#REF!</v>
      </c>
      <c r="L66" s="175"/>
      <c r="M66" s="175"/>
      <c r="N66" s="175" t="e">
        <f>#REF!</f>
        <v>#REF!</v>
      </c>
      <c r="O66" s="175"/>
      <c r="P66" s="175"/>
    </row>
    <row r="67" spans="1:16" x14ac:dyDescent="0.2">
      <c r="A67" s="175" t="s">
        <v>60</v>
      </c>
      <c r="B67" s="175" t="e">
        <f>NA()</f>
        <v>#N/A</v>
      </c>
      <c r="C67" s="175" t="e">
        <f>IF(ISNUMBER(#REF!), IF(#REF! &lt; 0, 0,#REF!), NA())</f>
        <v>#N/A</v>
      </c>
      <c r="D67" s="175" t="e">
        <f>NA()</f>
        <v>#N/A</v>
      </c>
      <c r="E67" s="175" t="e">
        <f>NA()</f>
        <v>#N/A</v>
      </c>
      <c r="F67" s="175" t="e">
        <f>IF(ISNUMBER(#REF!), IF(#REF! &lt; 0, 0,#REF!), NA())</f>
        <v>#N/A</v>
      </c>
      <c r="G67" s="175" t="e">
        <f>NA()</f>
        <v>#N/A</v>
      </c>
      <c r="H67" s="175" t="e">
        <f>NA()</f>
        <v>#N/A</v>
      </c>
      <c r="I67" s="175" t="e">
        <f>IF(ISNUMBER(#REF!), IF(#REF! &lt; 0, 0,#REF!), NA())</f>
        <v>#N/A</v>
      </c>
      <c r="J67" s="175" t="e">
        <f>NA()</f>
        <v>#N/A</v>
      </c>
      <c r="K67" s="175" t="e">
        <f>NA()</f>
        <v>#N/A</v>
      </c>
      <c r="L67" s="175" t="e">
        <f>IF(ISNUMBER(#REF!), IF(#REF! &lt; 0, 0,#REF!), NA())</f>
        <v>#N/A</v>
      </c>
      <c r="M67" s="175" t="e">
        <f>NA()</f>
        <v>#N/A</v>
      </c>
      <c r="N67" s="175" t="e">
        <f>NA()</f>
        <v>#N/A</v>
      </c>
      <c r="O67" s="175" t="e">
        <f>IF(ISNUMBER(#REF!), IF(#REF! &lt; 0, 0,#REF!), NA())</f>
        <v>#N/A</v>
      </c>
      <c r="P67" s="175" t="e">
        <f>NA()</f>
        <v>#N/A</v>
      </c>
    </row>
    <row r="70" spans="1:16" x14ac:dyDescent="0.2">
      <c r="A70" s="177" t="s">
        <v>61</v>
      </c>
      <c r="B70" s="177"/>
      <c r="C70" s="177"/>
      <c r="D70" s="177"/>
      <c r="E70" s="177"/>
      <c r="F70" s="177"/>
    </row>
    <row r="71" spans="1:16" x14ac:dyDescent="0.2">
      <c r="A71" s="178"/>
      <c r="B71" s="178" t="e">
        <f>#REF!</f>
        <v>#REF!</v>
      </c>
      <c r="C71" s="178" t="e">
        <f>#REF!</f>
        <v>#REF!</v>
      </c>
      <c r="D71" s="178" t="e">
        <f>#REF!</f>
        <v>#REF!</v>
      </c>
    </row>
    <row r="72" spans="1:16" x14ac:dyDescent="0.2">
      <c r="A72" s="178" t="s">
        <v>62</v>
      </c>
      <c r="B72" s="179" t="e">
        <f>#REF!</f>
        <v>#REF!</v>
      </c>
      <c r="C72" s="179" t="e">
        <f>#REF!</f>
        <v>#REF!</v>
      </c>
      <c r="D72" s="179" t="e">
        <f>#REF!</f>
        <v>#REF!</v>
      </c>
    </row>
    <row r="73" spans="1:16" x14ac:dyDescent="0.2">
      <c r="A73" s="178" t="s">
        <v>63</v>
      </c>
      <c r="B73" s="179" t="e">
        <f>#REF!</f>
        <v>#REF!</v>
      </c>
      <c r="C73" s="179" t="e">
        <f>#REF!</f>
        <v>#REF!</v>
      </c>
      <c r="D73" s="179" t="e">
        <f>#REF!</f>
        <v>#REF!</v>
      </c>
    </row>
    <row r="74" spans="1:16" x14ac:dyDescent="0.2">
      <c r="A74" s="178" t="s">
        <v>64</v>
      </c>
      <c r="B74" s="179" t="e">
        <f>#REF!</f>
        <v>#REF!</v>
      </c>
      <c r="C74" s="179" t="e">
        <f>#REF!</f>
        <v>#REF!</v>
      </c>
      <c r="D74" s="179" t="e">
        <f>#REF!</f>
        <v>#REF!</v>
      </c>
    </row>
  </sheetData>
  <sheetProtection algorithmName="SHA-512" hashValue="Rwu2iLPsuLNITWjiKUPgN2oaSkUAOj6Uw0TVAEic/5wpGVAojCPG2Kc5sYNDsaftPnXrEkoeiIatJfVW+HCMOg==" saltValue="YfjeEL4lnJtOVySG9Sqq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328125" style="204" customWidth="1"/>
    <col min="2" max="2" width="2.36328125" style="204" customWidth="1"/>
    <col min="3" max="16" width="2.6328125" style="204" customWidth="1"/>
    <col min="17" max="17" width="2.36328125" style="204" customWidth="1"/>
    <col min="18" max="95" width="1.6328125" style="204" customWidth="1"/>
    <col min="96" max="133" width="1.6328125" style="216" customWidth="1"/>
    <col min="134" max="143" width="1.6328125" style="204" customWidth="1"/>
    <col min="144" max="16384" width="0" style="204"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3"/>
      <c r="CE1" s="203"/>
      <c r="CF1" s="203"/>
      <c r="CG1" s="203"/>
      <c r="CH1" s="203"/>
      <c r="CI1" s="203"/>
      <c r="CJ1" s="203"/>
      <c r="CK1" s="203"/>
      <c r="CL1" s="203"/>
      <c r="CM1" s="203"/>
      <c r="CN1" s="203"/>
      <c r="CO1" s="203"/>
      <c r="CP1" s="203"/>
      <c r="CQ1" s="203"/>
      <c r="CR1" s="203"/>
      <c r="CS1" s="203"/>
      <c r="CT1" s="203"/>
      <c r="CU1" s="203"/>
      <c r="CV1" s="203"/>
      <c r="CW1" s="203"/>
      <c r="CX1" s="203"/>
      <c r="CY1" s="203"/>
      <c r="CZ1" s="203"/>
      <c r="DA1" s="203"/>
      <c r="DB1" s="203"/>
      <c r="DC1" s="203"/>
      <c r="DD1" s="203"/>
      <c r="DE1" s="203"/>
      <c r="DF1" s="203"/>
      <c r="DG1" s="203"/>
      <c r="DH1" s="717" t="s">
        <v>155</v>
      </c>
      <c r="DI1" s="718"/>
      <c r="DJ1" s="718"/>
      <c r="DK1" s="718"/>
      <c r="DL1" s="718"/>
      <c r="DM1" s="718"/>
      <c r="DN1" s="719"/>
      <c r="DO1" s="204"/>
      <c r="DP1" s="717" t="s">
        <v>156</v>
      </c>
      <c r="DQ1" s="718"/>
      <c r="DR1" s="718"/>
      <c r="DS1" s="718"/>
      <c r="DT1" s="718"/>
      <c r="DU1" s="718"/>
      <c r="DV1" s="718"/>
      <c r="DW1" s="718"/>
      <c r="DX1" s="718"/>
      <c r="DY1" s="718"/>
      <c r="DZ1" s="718"/>
      <c r="EA1" s="718"/>
      <c r="EB1" s="718"/>
      <c r="EC1" s="719"/>
      <c r="ED1" s="203"/>
      <c r="EE1" s="203"/>
      <c r="EF1" s="203"/>
      <c r="EG1" s="203"/>
      <c r="EH1" s="203"/>
      <c r="EI1" s="203"/>
      <c r="EJ1" s="203"/>
      <c r="EK1" s="203"/>
      <c r="EL1" s="203"/>
      <c r="EM1" s="203"/>
    </row>
    <row r="2" spans="2:143" ht="22.5" customHeight="1" x14ac:dyDescent="0.2">
      <c r="B2" s="205" t="s">
        <v>157</v>
      </c>
      <c r="R2" s="206"/>
      <c r="S2" s="206"/>
      <c r="T2" s="206"/>
      <c r="U2" s="206"/>
      <c r="V2" s="206"/>
      <c r="W2" s="206"/>
      <c r="X2" s="206"/>
      <c r="Y2" s="206"/>
      <c r="Z2" s="206"/>
      <c r="AA2" s="206"/>
      <c r="AB2" s="206"/>
      <c r="AC2" s="206"/>
      <c r="AE2" s="207"/>
      <c r="AF2" s="207"/>
      <c r="AG2" s="207"/>
      <c r="AH2" s="207"/>
      <c r="AI2" s="207"/>
      <c r="AJ2" s="206"/>
      <c r="AK2" s="206"/>
      <c r="AL2" s="206"/>
      <c r="AM2" s="206"/>
      <c r="AN2" s="206"/>
      <c r="AO2" s="206"/>
      <c r="AP2" s="206"/>
      <c r="CD2" s="203"/>
      <c r="CE2" s="203"/>
      <c r="CF2" s="203"/>
      <c r="CG2" s="203"/>
      <c r="CH2" s="203"/>
      <c r="CI2" s="203"/>
      <c r="CJ2" s="203"/>
      <c r="CK2" s="203"/>
      <c r="CL2" s="203"/>
      <c r="CM2" s="203"/>
      <c r="CN2" s="203"/>
      <c r="CO2" s="203"/>
      <c r="CP2" s="203"/>
      <c r="CQ2" s="203"/>
      <c r="CR2" s="203"/>
      <c r="CS2" s="203"/>
      <c r="CT2" s="203"/>
      <c r="CU2" s="203"/>
      <c r="CV2" s="203"/>
      <c r="CW2" s="203"/>
      <c r="CX2" s="203"/>
      <c r="CY2" s="203"/>
      <c r="CZ2" s="203"/>
      <c r="DA2" s="203"/>
      <c r="DB2" s="203"/>
      <c r="DC2" s="203"/>
      <c r="DD2" s="203"/>
      <c r="DE2" s="203"/>
      <c r="DF2" s="203"/>
      <c r="DG2" s="203"/>
      <c r="DH2" s="203"/>
      <c r="DI2" s="203"/>
      <c r="DJ2" s="203"/>
      <c r="DK2" s="203"/>
      <c r="DL2" s="203"/>
      <c r="DM2" s="203"/>
      <c r="DN2" s="203"/>
      <c r="DO2" s="203"/>
      <c r="DP2" s="203"/>
      <c r="DQ2" s="203"/>
      <c r="DR2" s="203"/>
      <c r="DS2" s="203"/>
      <c r="DT2" s="203"/>
      <c r="DU2" s="203"/>
      <c r="DV2" s="203"/>
      <c r="DW2" s="203"/>
      <c r="DX2" s="203"/>
      <c r="DY2" s="203"/>
      <c r="DZ2" s="203"/>
      <c r="EA2" s="203"/>
      <c r="EB2" s="203"/>
      <c r="EC2" s="203"/>
    </row>
    <row r="3" spans="2:143" ht="11.25" customHeight="1" x14ac:dyDescent="0.2">
      <c r="B3" s="679" t="s">
        <v>158</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159</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160</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0</v>
      </c>
      <c r="C4" s="680"/>
      <c r="D4" s="680"/>
      <c r="E4" s="680"/>
      <c r="F4" s="680"/>
      <c r="G4" s="680"/>
      <c r="H4" s="680"/>
      <c r="I4" s="680"/>
      <c r="J4" s="680"/>
      <c r="K4" s="680"/>
      <c r="L4" s="680"/>
      <c r="M4" s="680"/>
      <c r="N4" s="680"/>
      <c r="O4" s="680"/>
      <c r="P4" s="680"/>
      <c r="Q4" s="681"/>
      <c r="R4" s="679" t="s">
        <v>161</v>
      </c>
      <c r="S4" s="680"/>
      <c r="T4" s="680"/>
      <c r="U4" s="680"/>
      <c r="V4" s="680"/>
      <c r="W4" s="680"/>
      <c r="X4" s="680"/>
      <c r="Y4" s="681"/>
      <c r="Z4" s="679" t="s">
        <v>162</v>
      </c>
      <c r="AA4" s="680"/>
      <c r="AB4" s="680"/>
      <c r="AC4" s="681"/>
      <c r="AD4" s="679" t="s">
        <v>163</v>
      </c>
      <c r="AE4" s="680"/>
      <c r="AF4" s="680"/>
      <c r="AG4" s="680"/>
      <c r="AH4" s="680"/>
      <c r="AI4" s="680"/>
      <c r="AJ4" s="680"/>
      <c r="AK4" s="681"/>
      <c r="AL4" s="679" t="s">
        <v>162</v>
      </c>
      <c r="AM4" s="680"/>
      <c r="AN4" s="680"/>
      <c r="AO4" s="681"/>
      <c r="AP4" s="720" t="s">
        <v>164</v>
      </c>
      <c r="AQ4" s="720"/>
      <c r="AR4" s="720"/>
      <c r="AS4" s="720"/>
      <c r="AT4" s="720"/>
      <c r="AU4" s="720"/>
      <c r="AV4" s="720"/>
      <c r="AW4" s="720"/>
      <c r="AX4" s="720"/>
      <c r="AY4" s="720"/>
      <c r="AZ4" s="720"/>
      <c r="BA4" s="720"/>
      <c r="BB4" s="720"/>
      <c r="BC4" s="720"/>
      <c r="BD4" s="720"/>
      <c r="BE4" s="720"/>
      <c r="BF4" s="720"/>
      <c r="BG4" s="720" t="s">
        <v>165</v>
      </c>
      <c r="BH4" s="720"/>
      <c r="BI4" s="720"/>
      <c r="BJ4" s="720"/>
      <c r="BK4" s="720"/>
      <c r="BL4" s="720"/>
      <c r="BM4" s="720"/>
      <c r="BN4" s="720"/>
      <c r="BO4" s="720" t="s">
        <v>162</v>
      </c>
      <c r="BP4" s="720"/>
      <c r="BQ4" s="720"/>
      <c r="BR4" s="720"/>
      <c r="BS4" s="720" t="s">
        <v>166</v>
      </c>
      <c r="BT4" s="720"/>
      <c r="BU4" s="720"/>
      <c r="BV4" s="720"/>
      <c r="BW4" s="720"/>
      <c r="BX4" s="720"/>
      <c r="BY4" s="720"/>
      <c r="BZ4" s="720"/>
      <c r="CA4" s="720"/>
      <c r="CB4" s="720"/>
      <c r="CD4" s="679" t="s">
        <v>167</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168</v>
      </c>
      <c r="C5" s="677"/>
      <c r="D5" s="677"/>
      <c r="E5" s="677"/>
      <c r="F5" s="677"/>
      <c r="G5" s="677"/>
      <c r="H5" s="677"/>
      <c r="I5" s="677"/>
      <c r="J5" s="677"/>
      <c r="K5" s="677"/>
      <c r="L5" s="677"/>
      <c r="M5" s="677"/>
      <c r="N5" s="677"/>
      <c r="O5" s="677"/>
      <c r="P5" s="677"/>
      <c r="Q5" s="678"/>
      <c r="R5" s="673">
        <v>5140886</v>
      </c>
      <c r="S5" s="674"/>
      <c r="T5" s="674"/>
      <c r="U5" s="674"/>
      <c r="V5" s="674"/>
      <c r="W5" s="674"/>
      <c r="X5" s="674"/>
      <c r="Y5" s="702"/>
      <c r="Z5" s="715">
        <v>15.2</v>
      </c>
      <c r="AA5" s="715"/>
      <c r="AB5" s="715"/>
      <c r="AC5" s="715"/>
      <c r="AD5" s="716">
        <v>4996283</v>
      </c>
      <c r="AE5" s="716"/>
      <c r="AF5" s="716"/>
      <c r="AG5" s="716"/>
      <c r="AH5" s="716"/>
      <c r="AI5" s="716"/>
      <c r="AJ5" s="716"/>
      <c r="AK5" s="716"/>
      <c r="AL5" s="703">
        <v>29.5</v>
      </c>
      <c r="AM5" s="686"/>
      <c r="AN5" s="686"/>
      <c r="AO5" s="704"/>
      <c r="AP5" s="676" t="s">
        <v>169</v>
      </c>
      <c r="AQ5" s="677"/>
      <c r="AR5" s="677"/>
      <c r="AS5" s="677"/>
      <c r="AT5" s="677"/>
      <c r="AU5" s="677"/>
      <c r="AV5" s="677"/>
      <c r="AW5" s="677"/>
      <c r="AX5" s="677"/>
      <c r="AY5" s="677"/>
      <c r="AZ5" s="677"/>
      <c r="BA5" s="677"/>
      <c r="BB5" s="677"/>
      <c r="BC5" s="677"/>
      <c r="BD5" s="677"/>
      <c r="BE5" s="677"/>
      <c r="BF5" s="678"/>
      <c r="BG5" s="627">
        <v>4976099</v>
      </c>
      <c r="BH5" s="628"/>
      <c r="BI5" s="628"/>
      <c r="BJ5" s="628"/>
      <c r="BK5" s="628"/>
      <c r="BL5" s="628"/>
      <c r="BM5" s="628"/>
      <c r="BN5" s="629"/>
      <c r="BO5" s="663">
        <v>96.8</v>
      </c>
      <c r="BP5" s="663"/>
      <c r="BQ5" s="663"/>
      <c r="BR5" s="663"/>
      <c r="BS5" s="664">
        <v>68553</v>
      </c>
      <c r="BT5" s="664"/>
      <c r="BU5" s="664"/>
      <c r="BV5" s="664"/>
      <c r="BW5" s="664"/>
      <c r="BX5" s="664"/>
      <c r="BY5" s="664"/>
      <c r="BZ5" s="664"/>
      <c r="CA5" s="664"/>
      <c r="CB5" s="695"/>
      <c r="CD5" s="679" t="s">
        <v>164</v>
      </c>
      <c r="CE5" s="680"/>
      <c r="CF5" s="680"/>
      <c r="CG5" s="680"/>
      <c r="CH5" s="680"/>
      <c r="CI5" s="680"/>
      <c r="CJ5" s="680"/>
      <c r="CK5" s="680"/>
      <c r="CL5" s="680"/>
      <c r="CM5" s="680"/>
      <c r="CN5" s="680"/>
      <c r="CO5" s="680"/>
      <c r="CP5" s="680"/>
      <c r="CQ5" s="681"/>
      <c r="CR5" s="679" t="s">
        <v>170</v>
      </c>
      <c r="CS5" s="680"/>
      <c r="CT5" s="680"/>
      <c r="CU5" s="680"/>
      <c r="CV5" s="680"/>
      <c r="CW5" s="680"/>
      <c r="CX5" s="680"/>
      <c r="CY5" s="681"/>
      <c r="CZ5" s="679" t="s">
        <v>162</v>
      </c>
      <c r="DA5" s="680"/>
      <c r="DB5" s="680"/>
      <c r="DC5" s="681"/>
      <c r="DD5" s="679" t="s">
        <v>171</v>
      </c>
      <c r="DE5" s="680"/>
      <c r="DF5" s="680"/>
      <c r="DG5" s="680"/>
      <c r="DH5" s="680"/>
      <c r="DI5" s="680"/>
      <c r="DJ5" s="680"/>
      <c r="DK5" s="680"/>
      <c r="DL5" s="680"/>
      <c r="DM5" s="680"/>
      <c r="DN5" s="680"/>
      <c r="DO5" s="680"/>
      <c r="DP5" s="681"/>
      <c r="DQ5" s="679" t="s">
        <v>172</v>
      </c>
      <c r="DR5" s="680"/>
      <c r="DS5" s="680"/>
      <c r="DT5" s="680"/>
      <c r="DU5" s="680"/>
      <c r="DV5" s="680"/>
      <c r="DW5" s="680"/>
      <c r="DX5" s="680"/>
      <c r="DY5" s="680"/>
      <c r="DZ5" s="680"/>
      <c r="EA5" s="680"/>
      <c r="EB5" s="680"/>
      <c r="EC5" s="681"/>
    </row>
    <row r="6" spans="2:143" ht="11.25" customHeight="1" x14ac:dyDescent="0.2">
      <c r="B6" s="624" t="s">
        <v>173</v>
      </c>
      <c r="C6" s="625"/>
      <c r="D6" s="625"/>
      <c r="E6" s="625"/>
      <c r="F6" s="625"/>
      <c r="G6" s="625"/>
      <c r="H6" s="625"/>
      <c r="I6" s="625"/>
      <c r="J6" s="625"/>
      <c r="K6" s="625"/>
      <c r="L6" s="625"/>
      <c r="M6" s="625"/>
      <c r="N6" s="625"/>
      <c r="O6" s="625"/>
      <c r="P6" s="625"/>
      <c r="Q6" s="626"/>
      <c r="R6" s="627">
        <v>294020</v>
      </c>
      <c r="S6" s="628"/>
      <c r="T6" s="628"/>
      <c r="U6" s="628"/>
      <c r="V6" s="628"/>
      <c r="W6" s="628"/>
      <c r="X6" s="628"/>
      <c r="Y6" s="629"/>
      <c r="Z6" s="663">
        <v>0.9</v>
      </c>
      <c r="AA6" s="663"/>
      <c r="AB6" s="663"/>
      <c r="AC6" s="663"/>
      <c r="AD6" s="664">
        <v>294020</v>
      </c>
      <c r="AE6" s="664"/>
      <c r="AF6" s="664"/>
      <c r="AG6" s="664"/>
      <c r="AH6" s="664"/>
      <c r="AI6" s="664"/>
      <c r="AJ6" s="664"/>
      <c r="AK6" s="664"/>
      <c r="AL6" s="630">
        <v>1.7</v>
      </c>
      <c r="AM6" s="631"/>
      <c r="AN6" s="631"/>
      <c r="AO6" s="665"/>
      <c r="AP6" s="624" t="s">
        <v>174</v>
      </c>
      <c r="AQ6" s="625"/>
      <c r="AR6" s="625"/>
      <c r="AS6" s="625"/>
      <c r="AT6" s="625"/>
      <c r="AU6" s="625"/>
      <c r="AV6" s="625"/>
      <c r="AW6" s="625"/>
      <c r="AX6" s="625"/>
      <c r="AY6" s="625"/>
      <c r="AZ6" s="625"/>
      <c r="BA6" s="625"/>
      <c r="BB6" s="625"/>
      <c r="BC6" s="625"/>
      <c r="BD6" s="625"/>
      <c r="BE6" s="625"/>
      <c r="BF6" s="626"/>
      <c r="BG6" s="627">
        <v>4976099</v>
      </c>
      <c r="BH6" s="628"/>
      <c r="BI6" s="628"/>
      <c r="BJ6" s="628"/>
      <c r="BK6" s="628"/>
      <c r="BL6" s="628"/>
      <c r="BM6" s="628"/>
      <c r="BN6" s="629"/>
      <c r="BO6" s="663">
        <v>96.8</v>
      </c>
      <c r="BP6" s="663"/>
      <c r="BQ6" s="663"/>
      <c r="BR6" s="663"/>
      <c r="BS6" s="664">
        <v>68553</v>
      </c>
      <c r="BT6" s="664"/>
      <c r="BU6" s="664"/>
      <c r="BV6" s="664"/>
      <c r="BW6" s="664"/>
      <c r="BX6" s="664"/>
      <c r="BY6" s="664"/>
      <c r="BZ6" s="664"/>
      <c r="CA6" s="664"/>
      <c r="CB6" s="695"/>
      <c r="CD6" s="676" t="s">
        <v>175</v>
      </c>
      <c r="CE6" s="677"/>
      <c r="CF6" s="677"/>
      <c r="CG6" s="677"/>
      <c r="CH6" s="677"/>
      <c r="CI6" s="677"/>
      <c r="CJ6" s="677"/>
      <c r="CK6" s="677"/>
      <c r="CL6" s="677"/>
      <c r="CM6" s="677"/>
      <c r="CN6" s="677"/>
      <c r="CO6" s="677"/>
      <c r="CP6" s="677"/>
      <c r="CQ6" s="678"/>
      <c r="CR6" s="627">
        <v>192675</v>
      </c>
      <c r="CS6" s="628"/>
      <c r="CT6" s="628"/>
      <c r="CU6" s="628"/>
      <c r="CV6" s="628"/>
      <c r="CW6" s="628"/>
      <c r="CX6" s="628"/>
      <c r="CY6" s="629"/>
      <c r="CZ6" s="703">
        <v>0.6</v>
      </c>
      <c r="DA6" s="686"/>
      <c r="DB6" s="686"/>
      <c r="DC6" s="705"/>
      <c r="DD6" s="633" t="s">
        <v>176</v>
      </c>
      <c r="DE6" s="628"/>
      <c r="DF6" s="628"/>
      <c r="DG6" s="628"/>
      <c r="DH6" s="628"/>
      <c r="DI6" s="628"/>
      <c r="DJ6" s="628"/>
      <c r="DK6" s="628"/>
      <c r="DL6" s="628"/>
      <c r="DM6" s="628"/>
      <c r="DN6" s="628"/>
      <c r="DO6" s="628"/>
      <c r="DP6" s="629"/>
      <c r="DQ6" s="633">
        <v>192437</v>
      </c>
      <c r="DR6" s="628"/>
      <c r="DS6" s="628"/>
      <c r="DT6" s="628"/>
      <c r="DU6" s="628"/>
      <c r="DV6" s="628"/>
      <c r="DW6" s="628"/>
      <c r="DX6" s="628"/>
      <c r="DY6" s="628"/>
      <c r="DZ6" s="628"/>
      <c r="EA6" s="628"/>
      <c r="EB6" s="628"/>
      <c r="EC6" s="662"/>
    </row>
    <row r="7" spans="2:143" ht="11.25" customHeight="1" x14ac:dyDescent="0.2">
      <c r="B7" s="624" t="s">
        <v>177</v>
      </c>
      <c r="C7" s="625"/>
      <c r="D7" s="625"/>
      <c r="E7" s="625"/>
      <c r="F7" s="625"/>
      <c r="G7" s="625"/>
      <c r="H7" s="625"/>
      <c r="I7" s="625"/>
      <c r="J7" s="625"/>
      <c r="K7" s="625"/>
      <c r="L7" s="625"/>
      <c r="M7" s="625"/>
      <c r="N7" s="625"/>
      <c r="O7" s="625"/>
      <c r="P7" s="625"/>
      <c r="Q7" s="626"/>
      <c r="R7" s="627">
        <v>1066</v>
      </c>
      <c r="S7" s="628"/>
      <c r="T7" s="628"/>
      <c r="U7" s="628"/>
      <c r="V7" s="628"/>
      <c r="W7" s="628"/>
      <c r="X7" s="628"/>
      <c r="Y7" s="629"/>
      <c r="Z7" s="663">
        <v>0</v>
      </c>
      <c r="AA7" s="663"/>
      <c r="AB7" s="663"/>
      <c r="AC7" s="663"/>
      <c r="AD7" s="664">
        <v>1066</v>
      </c>
      <c r="AE7" s="664"/>
      <c r="AF7" s="664"/>
      <c r="AG7" s="664"/>
      <c r="AH7" s="664"/>
      <c r="AI7" s="664"/>
      <c r="AJ7" s="664"/>
      <c r="AK7" s="664"/>
      <c r="AL7" s="630">
        <v>0</v>
      </c>
      <c r="AM7" s="631"/>
      <c r="AN7" s="631"/>
      <c r="AO7" s="665"/>
      <c r="AP7" s="624" t="s">
        <v>178</v>
      </c>
      <c r="AQ7" s="625"/>
      <c r="AR7" s="625"/>
      <c r="AS7" s="625"/>
      <c r="AT7" s="625"/>
      <c r="AU7" s="625"/>
      <c r="AV7" s="625"/>
      <c r="AW7" s="625"/>
      <c r="AX7" s="625"/>
      <c r="AY7" s="625"/>
      <c r="AZ7" s="625"/>
      <c r="BA7" s="625"/>
      <c r="BB7" s="625"/>
      <c r="BC7" s="625"/>
      <c r="BD7" s="625"/>
      <c r="BE7" s="625"/>
      <c r="BF7" s="626"/>
      <c r="BG7" s="627">
        <v>2009101</v>
      </c>
      <c r="BH7" s="628"/>
      <c r="BI7" s="628"/>
      <c r="BJ7" s="628"/>
      <c r="BK7" s="628"/>
      <c r="BL7" s="628"/>
      <c r="BM7" s="628"/>
      <c r="BN7" s="629"/>
      <c r="BO7" s="663">
        <v>39.1</v>
      </c>
      <c r="BP7" s="663"/>
      <c r="BQ7" s="663"/>
      <c r="BR7" s="663"/>
      <c r="BS7" s="664">
        <v>68553</v>
      </c>
      <c r="BT7" s="664"/>
      <c r="BU7" s="664"/>
      <c r="BV7" s="664"/>
      <c r="BW7" s="664"/>
      <c r="BX7" s="664"/>
      <c r="BY7" s="664"/>
      <c r="BZ7" s="664"/>
      <c r="CA7" s="664"/>
      <c r="CB7" s="695"/>
      <c r="CD7" s="624" t="s">
        <v>179</v>
      </c>
      <c r="CE7" s="625"/>
      <c r="CF7" s="625"/>
      <c r="CG7" s="625"/>
      <c r="CH7" s="625"/>
      <c r="CI7" s="625"/>
      <c r="CJ7" s="625"/>
      <c r="CK7" s="625"/>
      <c r="CL7" s="625"/>
      <c r="CM7" s="625"/>
      <c r="CN7" s="625"/>
      <c r="CO7" s="625"/>
      <c r="CP7" s="625"/>
      <c r="CQ7" s="626"/>
      <c r="CR7" s="627">
        <v>3277167</v>
      </c>
      <c r="CS7" s="628"/>
      <c r="CT7" s="628"/>
      <c r="CU7" s="628"/>
      <c r="CV7" s="628"/>
      <c r="CW7" s="628"/>
      <c r="CX7" s="628"/>
      <c r="CY7" s="629"/>
      <c r="CZ7" s="663">
        <v>10.4</v>
      </c>
      <c r="DA7" s="663"/>
      <c r="DB7" s="663"/>
      <c r="DC7" s="663"/>
      <c r="DD7" s="633">
        <v>26738</v>
      </c>
      <c r="DE7" s="628"/>
      <c r="DF7" s="628"/>
      <c r="DG7" s="628"/>
      <c r="DH7" s="628"/>
      <c r="DI7" s="628"/>
      <c r="DJ7" s="628"/>
      <c r="DK7" s="628"/>
      <c r="DL7" s="628"/>
      <c r="DM7" s="628"/>
      <c r="DN7" s="628"/>
      <c r="DO7" s="628"/>
      <c r="DP7" s="629"/>
      <c r="DQ7" s="633">
        <v>2359012</v>
      </c>
      <c r="DR7" s="628"/>
      <c r="DS7" s="628"/>
      <c r="DT7" s="628"/>
      <c r="DU7" s="628"/>
      <c r="DV7" s="628"/>
      <c r="DW7" s="628"/>
      <c r="DX7" s="628"/>
      <c r="DY7" s="628"/>
      <c r="DZ7" s="628"/>
      <c r="EA7" s="628"/>
      <c r="EB7" s="628"/>
      <c r="EC7" s="662"/>
    </row>
    <row r="8" spans="2:143" ht="11.25" customHeight="1" x14ac:dyDescent="0.2">
      <c r="B8" s="624" t="s">
        <v>180</v>
      </c>
      <c r="C8" s="625"/>
      <c r="D8" s="625"/>
      <c r="E8" s="625"/>
      <c r="F8" s="625"/>
      <c r="G8" s="625"/>
      <c r="H8" s="625"/>
      <c r="I8" s="625"/>
      <c r="J8" s="625"/>
      <c r="K8" s="625"/>
      <c r="L8" s="625"/>
      <c r="M8" s="625"/>
      <c r="N8" s="625"/>
      <c r="O8" s="625"/>
      <c r="P8" s="625"/>
      <c r="Q8" s="626"/>
      <c r="R8" s="627">
        <v>20484</v>
      </c>
      <c r="S8" s="628"/>
      <c r="T8" s="628"/>
      <c r="U8" s="628"/>
      <c r="V8" s="628"/>
      <c r="W8" s="628"/>
      <c r="X8" s="628"/>
      <c r="Y8" s="629"/>
      <c r="Z8" s="663">
        <v>0.1</v>
      </c>
      <c r="AA8" s="663"/>
      <c r="AB8" s="663"/>
      <c r="AC8" s="663"/>
      <c r="AD8" s="664">
        <v>20484</v>
      </c>
      <c r="AE8" s="664"/>
      <c r="AF8" s="664"/>
      <c r="AG8" s="664"/>
      <c r="AH8" s="664"/>
      <c r="AI8" s="664"/>
      <c r="AJ8" s="664"/>
      <c r="AK8" s="664"/>
      <c r="AL8" s="630">
        <v>0.1</v>
      </c>
      <c r="AM8" s="631"/>
      <c r="AN8" s="631"/>
      <c r="AO8" s="665"/>
      <c r="AP8" s="624" t="s">
        <v>181</v>
      </c>
      <c r="AQ8" s="625"/>
      <c r="AR8" s="625"/>
      <c r="AS8" s="625"/>
      <c r="AT8" s="625"/>
      <c r="AU8" s="625"/>
      <c r="AV8" s="625"/>
      <c r="AW8" s="625"/>
      <c r="AX8" s="625"/>
      <c r="AY8" s="625"/>
      <c r="AZ8" s="625"/>
      <c r="BA8" s="625"/>
      <c r="BB8" s="625"/>
      <c r="BC8" s="625"/>
      <c r="BD8" s="625"/>
      <c r="BE8" s="625"/>
      <c r="BF8" s="626"/>
      <c r="BG8" s="627">
        <v>81137</v>
      </c>
      <c r="BH8" s="628"/>
      <c r="BI8" s="628"/>
      <c r="BJ8" s="628"/>
      <c r="BK8" s="628"/>
      <c r="BL8" s="628"/>
      <c r="BM8" s="628"/>
      <c r="BN8" s="629"/>
      <c r="BO8" s="663">
        <v>1.6</v>
      </c>
      <c r="BP8" s="663"/>
      <c r="BQ8" s="663"/>
      <c r="BR8" s="663"/>
      <c r="BS8" s="664" t="s">
        <v>176</v>
      </c>
      <c r="BT8" s="664"/>
      <c r="BU8" s="664"/>
      <c r="BV8" s="664"/>
      <c r="BW8" s="664"/>
      <c r="BX8" s="664"/>
      <c r="BY8" s="664"/>
      <c r="BZ8" s="664"/>
      <c r="CA8" s="664"/>
      <c r="CB8" s="695"/>
      <c r="CD8" s="624" t="s">
        <v>182</v>
      </c>
      <c r="CE8" s="625"/>
      <c r="CF8" s="625"/>
      <c r="CG8" s="625"/>
      <c r="CH8" s="625"/>
      <c r="CI8" s="625"/>
      <c r="CJ8" s="625"/>
      <c r="CK8" s="625"/>
      <c r="CL8" s="625"/>
      <c r="CM8" s="625"/>
      <c r="CN8" s="625"/>
      <c r="CO8" s="625"/>
      <c r="CP8" s="625"/>
      <c r="CQ8" s="626"/>
      <c r="CR8" s="627">
        <v>11247259</v>
      </c>
      <c r="CS8" s="628"/>
      <c r="CT8" s="628"/>
      <c r="CU8" s="628"/>
      <c r="CV8" s="628"/>
      <c r="CW8" s="628"/>
      <c r="CX8" s="628"/>
      <c r="CY8" s="629"/>
      <c r="CZ8" s="663">
        <v>35.700000000000003</v>
      </c>
      <c r="DA8" s="663"/>
      <c r="DB8" s="663"/>
      <c r="DC8" s="663"/>
      <c r="DD8" s="633">
        <v>320766</v>
      </c>
      <c r="DE8" s="628"/>
      <c r="DF8" s="628"/>
      <c r="DG8" s="628"/>
      <c r="DH8" s="628"/>
      <c r="DI8" s="628"/>
      <c r="DJ8" s="628"/>
      <c r="DK8" s="628"/>
      <c r="DL8" s="628"/>
      <c r="DM8" s="628"/>
      <c r="DN8" s="628"/>
      <c r="DO8" s="628"/>
      <c r="DP8" s="629"/>
      <c r="DQ8" s="633">
        <v>5291032</v>
      </c>
      <c r="DR8" s="628"/>
      <c r="DS8" s="628"/>
      <c r="DT8" s="628"/>
      <c r="DU8" s="628"/>
      <c r="DV8" s="628"/>
      <c r="DW8" s="628"/>
      <c r="DX8" s="628"/>
      <c r="DY8" s="628"/>
      <c r="DZ8" s="628"/>
      <c r="EA8" s="628"/>
      <c r="EB8" s="628"/>
      <c r="EC8" s="662"/>
    </row>
    <row r="9" spans="2:143" ht="11.25" customHeight="1" x14ac:dyDescent="0.2">
      <c r="B9" s="624" t="s">
        <v>183</v>
      </c>
      <c r="C9" s="625"/>
      <c r="D9" s="625"/>
      <c r="E9" s="625"/>
      <c r="F9" s="625"/>
      <c r="G9" s="625"/>
      <c r="H9" s="625"/>
      <c r="I9" s="625"/>
      <c r="J9" s="625"/>
      <c r="K9" s="625"/>
      <c r="L9" s="625"/>
      <c r="M9" s="625"/>
      <c r="N9" s="625"/>
      <c r="O9" s="625"/>
      <c r="P9" s="625"/>
      <c r="Q9" s="626"/>
      <c r="R9" s="627">
        <v>13927</v>
      </c>
      <c r="S9" s="628"/>
      <c r="T9" s="628"/>
      <c r="U9" s="628"/>
      <c r="V9" s="628"/>
      <c r="W9" s="628"/>
      <c r="X9" s="628"/>
      <c r="Y9" s="629"/>
      <c r="Z9" s="663">
        <v>0</v>
      </c>
      <c r="AA9" s="663"/>
      <c r="AB9" s="663"/>
      <c r="AC9" s="663"/>
      <c r="AD9" s="664">
        <v>13927</v>
      </c>
      <c r="AE9" s="664"/>
      <c r="AF9" s="664"/>
      <c r="AG9" s="664"/>
      <c r="AH9" s="664"/>
      <c r="AI9" s="664"/>
      <c r="AJ9" s="664"/>
      <c r="AK9" s="664"/>
      <c r="AL9" s="630">
        <v>0.1</v>
      </c>
      <c r="AM9" s="631"/>
      <c r="AN9" s="631"/>
      <c r="AO9" s="665"/>
      <c r="AP9" s="624" t="s">
        <v>184</v>
      </c>
      <c r="AQ9" s="625"/>
      <c r="AR9" s="625"/>
      <c r="AS9" s="625"/>
      <c r="AT9" s="625"/>
      <c r="AU9" s="625"/>
      <c r="AV9" s="625"/>
      <c r="AW9" s="625"/>
      <c r="AX9" s="625"/>
      <c r="AY9" s="625"/>
      <c r="AZ9" s="625"/>
      <c r="BA9" s="625"/>
      <c r="BB9" s="625"/>
      <c r="BC9" s="625"/>
      <c r="BD9" s="625"/>
      <c r="BE9" s="625"/>
      <c r="BF9" s="626"/>
      <c r="BG9" s="627">
        <v>1634004</v>
      </c>
      <c r="BH9" s="628"/>
      <c r="BI9" s="628"/>
      <c r="BJ9" s="628"/>
      <c r="BK9" s="628"/>
      <c r="BL9" s="628"/>
      <c r="BM9" s="628"/>
      <c r="BN9" s="629"/>
      <c r="BO9" s="663">
        <v>31.8</v>
      </c>
      <c r="BP9" s="663"/>
      <c r="BQ9" s="663"/>
      <c r="BR9" s="663"/>
      <c r="BS9" s="664" t="s">
        <v>185</v>
      </c>
      <c r="BT9" s="664"/>
      <c r="BU9" s="664"/>
      <c r="BV9" s="664"/>
      <c r="BW9" s="664"/>
      <c r="BX9" s="664"/>
      <c r="BY9" s="664"/>
      <c r="BZ9" s="664"/>
      <c r="CA9" s="664"/>
      <c r="CB9" s="695"/>
      <c r="CD9" s="624" t="s">
        <v>186</v>
      </c>
      <c r="CE9" s="625"/>
      <c r="CF9" s="625"/>
      <c r="CG9" s="625"/>
      <c r="CH9" s="625"/>
      <c r="CI9" s="625"/>
      <c r="CJ9" s="625"/>
      <c r="CK9" s="625"/>
      <c r="CL9" s="625"/>
      <c r="CM9" s="625"/>
      <c r="CN9" s="625"/>
      <c r="CO9" s="625"/>
      <c r="CP9" s="625"/>
      <c r="CQ9" s="626"/>
      <c r="CR9" s="627">
        <v>2528050</v>
      </c>
      <c r="CS9" s="628"/>
      <c r="CT9" s="628"/>
      <c r="CU9" s="628"/>
      <c r="CV9" s="628"/>
      <c r="CW9" s="628"/>
      <c r="CX9" s="628"/>
      <c r="CY9" s="629"/>
      <c r="CZ9" s="663">
        <v>8</v>
      </c>
      <c r="DA9" s="663"/>
      <c r="DB9" s="663"/>
      <c r="DC9" s="663"/>
      <c r="DD9" s="633">
        <v>24305</v>
      </c>
      <c r="DE9" s="628"/>
      <c r="DF9" s="628"/>
      <c r="DG9" s="628"/>
      <c r="DH9" s="628"/>
      <c r="DI9" s="628"/>
      <c r="DJ9" s="628"/>
      <c r="DK9" s="628"/>
      <c r="DL9" s="628"/>
      <c r="DM9" s="628"/>
      <c r="DN9" s="628"/>
      <c r="DO9" s="628"/>
      <c r="DP9" s="629"/>
      <c r="DQ9" s="633">
        <v>1923499</v>
      </c>
      <c r="DR9" s="628"/>
      <c r="DS9" s="628"/>
      <c r="DT9" s="628"/>
      <c r="DU9" s="628"/>
      <c r="DV9" s="628"/>
      <c r="DW9" s="628"/>
      <c r="DX9" s="628"/>
      <c r="DY9" s="628"/>
      <c r="DZ9" s="628"/>
      <c r="EA9" s="628"/>
      <c r="EB9" s="628"/>
      <c r="EC9" s="662"/>
    </row>
    <row r="10" spans="2:143" ht="11.25" customHeight="1" x14ac:dyDescent="0.2">
      <c r="B10" s="624" t="s">
        <v>187</v>
      </c>
      <c r="C10" s="625"/>
      <c r="D10" s="625"/>
      <c r="E10" s="625"/>
      <c r="F10" s="625"/>
      <c r="G10" s="625"/>
      <c r="H10" s="625"/>
      <c r="I10" s="625"/>
      <c r="J10" s="625"/>
      <c r="K10" s="625"/>
      <c r="L10" s="625"/>
      <c r="M10" s="625"/>
      <c r="N10" s="625"/>
      <c r="O10" s="625"/>
      <c r="P10" s="625"/>
      <c r="Q10" s="626"/>
      <c r="R10" s="627" t="s">
        <v>185</v>
      </c>
      <c r="S10" s="628"/>
      <c r="T10" s="628"/>
      <c r="U10" s="628"/>
      <c r="V10" s="628"/>
      <c r="W10" s="628"/>
      <c r="X10" s="628"/>
      <c r="Y10" s="629"/>
      <c r="Z10" s="663" t="s">
        <v>185</v>
      </c>
      <c r="AA10" s="663"/>
      <c r="AB10" s="663"/>
      <c r="AC10" s="663"/>
      <c r="AD10" s="664" t="s">
        <v>185</v>
      </c>
      <c r="AE10" s="664"/>
      <c r="AF10" s="664"/>
      <c r="AG10" s="664"/>
      <c r="AH10" s="664"/>
      <c r="AI10" s="664"/>
      <c r="AJ10" s="664"/>
      <c r="AK10" s="664"/>
      <c r="AL10" s="630" t="s">
        <v>176</v>
      </c>
      <c r="AM10" s="631"/>
      <c r="AN10" s="631"/>
      <c r="AO10" s="665"/>
      <c r="AP10" s="624" t="s">
        <v>188</v>
      </c>
      <c r="AQ10" s="625"/>
      <c r="AR10" s="625"/>
      <c r="AS10" s="625"/>
      <c r="AT10" s="625"/>
      <c r="AU10" s="625"/>
      <c r="AV10" s="625"/>
      <c r="AW10" s="625"/>
      <c r="AX10" s="625"/>
      <c r="AY10" s="625"/>
      <c r="AZ10" s="625"/>
      <c r="BA10" s="625"/>
      <c r="BB10" s="625"/>
      <c r="BC10" s="625"/>
      <c r="BD10" s="625"/>
      <c r="BE10" s="625"/>
      <c r="BF10" s="626"/>
      <c r="BG10" s="627">
        <v>132213</v>
      </c>
      <c r="BH10" s="628"/>
      <c r="BI10" s="628"/>
      <c r="BJ10" s="628"/>
      <c r="BK10" s="628"/>
      <c r="BL10" s="628"/>
      <c r="BM10" s="628"/>
      <c r="BN10" s="629"/>
      <c r="BO10" s="663">
        <v>2.6</v>
      </c>
      <c r="BP10" s="663"/>
      <c r="BQ10" s="663"/>
      <c r="BR10" s="663"/>
      <c r="BS10" s="664">
        <v>22381</v>
      </c>
      <c r="BT10" s="664"/>
      <c r="BU10" s="664"/>
      <c r="BV10" s="664"/>
      <c r="BW10" s="664"/>
      <c r="BX10" s="664"/>
      <c r="BY10" s="664"/>
      <c r="BZ10" s="664"/>
      <c r="CA10" s="664"/>
      <c r="CB10" s="695"/>
      <c r="CD10" s="624" t="s">
        <v>189</v>
      </c>
      <c r="CE10" s="625"/>
      <c r="CF10" s="625"/>
      <c r="CG10" s="625"/>
      <c r="CH10" s="625"/>
      <c r="CI10" s="625"/>
      <c r="CJ10" s="625"/>
      <c r="CK10" s="625"/>
      <c r="CL10" s="625"/>
      <c r="CM10" s="625"/>
      <c r="CN10" s="625"/>
      <c r="CO10" s="625"/>
      <c r="CP10" s="625"/>
      <c r="CQ10" s="626"/>
      <c r="CR10" s="627" t="s">
        <v>185</v>
      </c>
      <c r="CS10" s="628"/>
      <c r="CT10" s="628"/>
      <c r="CU10" s="628"/>
      <c r="CV10" s="628"/>
      <c r="CW10" s="628"/>
      <c r="CX10" s="628"/>
      <c r="CY10" s="629"/>
      <c r="CZ10" s="663" t="s">
        <v>185</v>
      </c>
      <c r="DA10" s="663"/>
      <c r="DB10" s="663"/>
      <c r="DC10" s="663"/>
      <c r="DD10" s="633" t="s">
        <v>176</v>
      </c>
      <c r="DE10" s="628"/>
      <c r="DF10" s="628"/>
      <c r="DG10" s="628"/>
      <c r="DH10" s="628"/>
      <c r="DI10" s="628"/>
      <c r="DJ10" s="628"/>
      <c r="DK10" s="628"/>
      <c r="DL10" s="628"/>
      <c r="DM10" s="628"/>
      <c r="DN10" s="628"/>
      <c r="DO10" s="628"/>
      <c r="DP10" s="629"/>
      <c r="DQ10" s="633" t="s">
        <v>185</v>
      </c>
      <c r="DR10" s="628"/>
      <c r="DS10" s="628"/>
      <c r="DT10" s="628"/>
      <c r="DU10" s="628"/>
      <c r="DV10" s="628"/>
      <c r="DW10" s="628"/>
      <c r="DX10" s="628"/>
      <c r="DY10" s="628"/>
      <c r="DZ10" s="628"/>
      <c r="EA10" s="628"/>
      <c r="EB10" s="628"/>
      <c r="EC10" s="662"/>
    </row>
    <row r="11" spans="2:143" ht="11.25" customHeight="1" x14ac:dyDescent="0.2">
      <c r="B11" s="624" t="s">
        <v>190</v>
      </c>
      <c r="C11" s="625"/>
      <c r="D11" s="625"/>
      <c r="E11" s="625"/>
      <c r="F11" s="625"/>
      <c r="G11" s="625"/>
      <c r="H11" s="625"/>
      <c r="I11" s="625"/>
      <c r="J11" s="625"/>
      <c r="K11" s="625"/>
      <c r="L11" s="625"/>
      <c r="M11" s="625"/>
      <c r="N11" s="625"/>
      <c r="O11" s="625"/>
      <c r="P11" s="625"/>
      <c r="Q11" s="626"/>
      <c r="R11" s="627">
        <v>1205247</v>
      </c>
      <c r="S11" s="628"/>
      <c r="T11" s="628"/>
      <c r="U11" s="628"/>
      <c r="V11" s="628"/>
      <c r="W11" s="628"/>
      <c r="X11" s="628"/>
      <c r="Y11" s="629"/>
      <c r="Z11" s="630">
        <v>3.6</v>
      </c>
      <c r="AA11" s="631"/>
      <c r="AB11" s="631"/>
      <c r="AC11" s="632"/>
      <c r="AD11" s="633">
        <v>1205247</v>
      </c>
      <c r="AE11" s="628"/>
      <c r="AF11" s="628"/>
      <c r="AG11" s="628"/>
      <c r="AH11" s="628"/>
      <c r="AI11" s="628"/>
      <c r="AJ11" s="628"/>
      <c r="AK11" s="629"/>
      <c r="AL11" s="630">
        <v>7.1</v>
      </c>
      <c r="AM11" s="631"/>
      <c r="AN11" s="631"/>
      <c r="AO11" s="665"/>
      <c r="AP11" s="624" t="s">
        <v>191</v>
      </c>
      <c r="AQ11" s="625"/>
      <c r="AR11" s="625"/>
      <c r="AS11" s="625"/>
      <c r="AT11" s="625"/>
      <c r="AU11" s="625"/>
      <c r="AV11" s="625"/>
      <c r="AW11" s="625"/>
      <c r="AX11" s="625"/>
      <c r="AY11" s="625"/>
      <c r="AZ11" s="625"/>
      <c r="BA11" s="625"/>
      <c r="BB11" s="625"/>
      <c r="BC11" s="625"/>
      <c r="BD11" s="625"/>
      <c r="BE11" s="625"/>
      <c r="BF11" s="626"/>
      <c r="BG11" s="627">
        <v>161747</v>
      </c>
      <c r="BH11" s="628"/>
      <c r="BI11" s="628"/>
      <c r="BJ11" s="628"/>
      <c r="BK11" s="628"/>
      <c r="BL11" s="628"/>
      <c r="BM11" s="628"/>
      <c r="BN11" s="629"/>
      <c r="BO11" s="663">
        <v>3.1</v>
      </c>
      <c r="BP11" s="663"/>
      <c r="BQ11" s="663"/>
      <c r="BR11" s="663"/>
      <c r="BS11" s="664">
        <v>46172</v>
      </c>
      <c r="BT11" s="664"/>
      <c r="BU11" s="664"/>
      <c r="BV11" s="664"/>
      <c r="BW11" s="664"/>
      <c r="BX11" s="664"/>
      <c r="BY11" s="664"/>
      <c r="BZ11" s="664"/>
      <c r="CA11" s="664"/>
      <c r="CB11" s="695"/>
      <c r="CD11" s="624" t="s">
        <v>192</v>
      </c>
      <c r="CE11" s="625"/>
      <c r="CF11" s="625"/>
      <c r="CG11" s="625"/>
      <c r="CH11" s="625"/>
      <c r="CI11" s="625"/>
      <c r="CJ11" s="625"/>
      <c r="CK11" s="625"/>
      <c r="CL11" s="625"/>
      <c r="CM11" s="625"/>
      <c r="CN11" s="625"/>
      <c r="CO11" s="625"/>
      <c r="CP11" s="625"/>
      <c r="CQ11" s="626"/>
      <c r="CR11" s="627">
        <v>2605450</v>
      </c>
      <c r="CS11" s="628"/>
      <c r="CT11" s="628"/>
      <c r="CU11" s="628"/>
      <c r="CV11" s="628"/>
      <c r="CW11" s="628"/>
      <c r="CX11" s="628"/>
      <c r="CY11" s="629"/>
      <c r="CZ11" s="663">
        <v>8.3000000000000007</v>
      </c>
      <c r="DA11" s="663"/>
      <c r="DB11" s="663"/>
      <c r="DC11" s="663"/>
      <c r="DD11" s="633">
        <v>715206</v>
      </c>
      <c r="DE11" s="628"/>
      <c r="DF11" s="628"/>
      <c r="DG11" s="628"/>
      <c r="DH11" s="628"/>
      <c r="DI11" s="628"/>
      <c r="DJ11" s="628"/>
      <c r="DK11" s="628"/>
      <c r="DL11" s="628"/>
      <c r="DM11" s="628"/>
      <c r="DN11" s="628"/>
      <c r="DO11" s="628"/>
      <c r="DP11" s="629"/>
      <c r="DQ11" s="633">
        <v>1407169</v>
      </c>
      <c r="DR11" s="628"/>
      <c r="DS11" s="628"/>
      <c r="DT11" s="628"/>
      <c r="DU11" s="628"/>
      <c r="DV11" s="628"/>
      <c r="DW11" s="628"/>
      <c r="DX11" s="628"/>
      <c r="DY11" s="628"/>
      <c r="DZ11" s="628"/>
      <c r="EA11" s="628"/>
      <c r="EB11" s="628"/>
      <c r="EC11" s="662"/>
    </row>
    <row r="12" spans="2:143" ht="11.25" customHeight="1" x14ac:dyDescent="0.2">
      <c r="B12" s="624" t="s">
        <v>193</v>
      </c>
      <c r="C12" s="625"/>
      <c r="D12" s="625"/>
      <c r="E12" s="625"/>
      <c r="F12" s="625"/>
      <c r="G12" s="625"/>
      <c r="H12" s="625"/>
      <c r="I12" s="625"/>
      <c r="J12" s="625"/>
      <c r="K12" s="625"/>
      <c r="L12" s="625"/>
      <c r="M12" s="625"/>
      <c r="N12" s="625"/>
      <c r="O12" s="625"/>
      <c r="P12" s="625"/>
      <c r="Q12" s="626"/>
      <c r="R12" s="627">
        <v>21892</v>
      </c>
      <c r="S12" s="628"/>
      <c r="T12" s="628"/>
      <c r="U12" s="628"/>
      <c r="V12" s="628"/>
      <c r="W12" s="628"/>
      <c r="X12" s="628"/>
      <c r="Y12" s="629"/>
      <c r="Z12" s="663">
        <v>0.1</v>
      </c>
      <c r="AA12" s="663"/>
      <c r="AB12" s="663"/>
      <c r="AC12" s="663"/>
      <c r="AD12" s="664">
        <v>21892</v>
      </c>
      <c r="AE12" s="664"/>
      <c r="AF12" s="664"/>
      <c r="AG12" s="664"/>
      <c r="AH12" s="664"/>
      <c r="AI12" s="664"/>
      <c r="AJ12" s="664"/>
      <c r="AK12" s="664"/>
      <c r="AL12" s="630">
        <v>0.1</v>
      </c>
      <c r="AM12" s="631"/>
      <c r="AN12" s="631"/>
      <c r="AO12" s="665"/>
      <c r="AP12" s="624" t="s">
        <v>194</v>
      </c>
      <c r="AQ12" s="625"/>
      <c r="AR12" s="625"/>
      <c r="AS12" s="625"/>
      <c r="AT12" s="625"/>
      <c r="AU12" s="625"/>
      <c r="AV12" s="625"/>
      <c r="AW12" s="625"/>
      <c r="AX12" s="625"/>
      <c r="AY12" s="625"/>
      <c r="AZ12" s="625"/>
      <c r="BA12" s="625"/>
      <c r="BB12" s="625"/>
      <c r="BC12" s="625"/>
      <c r="BD12" s="625"/>
      <c r="BE12" s="625"/>
      <c r="BF12" s="626"/>
      <c r="BG12" s="627">
        <v>2342992</v>
      </c>
      <c r="BH12" s="628"/>
      <c r="BI12" s="628"/>
      <c r="BJ12" s="628"/>
      <c r="BK12" s="628"/>
      <c r="BL12" s="628"/>
      <c r="BM12" s="628"/>
      <c r="BN12" s="629"/>
      <c r="BO12" s="663">
        <v>45.6</v>
      </c>
      <c r="BP12" s="663"/>
      <c r="BQ12" s="663"/>
      <c r="BR12" s="663"/>
      <c r="BS12" s="664" t="s">
        <v>185</v>
      </c>
      <c r="BT12" s="664"/>
      <c r="BU12" s="664"/>
      <c r="BV12" s="664"/>
      <c r="BW12" s="664"/>
      <c r="BX12" s="664"/>
      <c r="BY12" s="664"/>
      <c r="BZ12" s="664"/>
      <c r="CA12" s="664"/>
      <c r="CB12" s="695"/>
      <c r="CD12" s="624" t="s">
        <v>195</v>
      </c>
      <c r="CE12" s="625"/>
      <c r="CF12" s="625"/>
      <c r="CG12" s="625"/>
      <c r="CH12" s="625"/>
      <c r="CI12" s="625"/>
      <c r="CJ12" s="625"/>
      <c r="CK12" s="625"/>
      <c r="CL12" s="625"/>
      <c r="CM12" s="625"/>
      <c r="CN12" s="625"/>
      <c r="CO12" s="625"/>
      <c r="CP12" s="625"/>
      <c r="CQ12" s="626"/>
      <c r="CR12" s="627">
        <v>739646</v>
      </c>
      <c r="CS12" s="628"/>
      <c r="CT12" s="628"/>
      <c r="CU12" s="628"/>
      <c r="CV12" s="628"/>
      <c r="CW12" s="628"/>
      <c r="CX12" s="628"/>
      <c r="CY12" s="629"/>
      <c r="CZ12" s="663">
        <v>2.2999999999999998</v>
      </c>
      <c r="DA12" s="663"/>
      <c r="DB12" s="663"/>
      <c r="DC12" s="663"/>
      <c r="DD12" s="633">
        <v>37370</v>
      </c>
      <c r="DE12" s="628"/>
      <c r="DF12" s="628"/>
      <c r="DG12" s="628"/>
      <c r="DH12" s="628"/>
      <c r="DI12" s="628"/>
      <c r="DJ12" s="628"/>
      <c r="DK12" s="628"/>
      <c r="DL12" s="628"/>
      <c r="DM12" s="628"/>
      <c r="DN12" s="628"/>
      <c r="DO12" s="628"/>
      <c r="DP12" s="629"/>
      <c r="DQ12" s="633">
        <v>581242</v>
      </c>
      <c r="DR12" s="628"/>
      <c r="DS12" s="628"/>
      <c r="DT12" s="628"/>
      <c r="DU12" s="628"/>
      <c r="DV12" s="628"/>
      <c r="DW12" s="628"/>
      <c r="DX12" s="628"/>
      <c r="DY12" s="628"/>
      <c r="DZ12" s="628"/>
      <c r="EA12" s="628"/>
      <c r="EB12" s="628"/>
      <c r="EC12" s="662"/>
    </row>
    <row r="13" spans="2:143" ht="11.25" customHeight="1" x14ac:dyDescent="0.2">
      <c r="B13" s="624" t="s">
        <v>196</v>
      </c>
      <c r="C13" s="625"/>
      <c r="D13" s="625"/>
      <c r="E13" s="625"/>
      <c r="F13" s="625"/>
      <c r="G13" s="625"/>
      <c r="H13" s="625"/>
      <c r="I13" s="625"/>
      <c r="J13" s="625"/>
      <c r="K13" s="625"/>
      <c r="L13" s="625"/>
      <c r="M13" s="625"/>
      <c r="N13" s="625"/>
      <c r="O13" s="625"/>
      <c r="P13" s="625"/>
      <c r="Q13" s="626"/>
      <c r="R13" s="627" t="s">
        <v>185</v>
      </c>
      <c r="S13" s="628"/>
      <c r="T13" s="628"/>
      <c r="U13" s="628"/>
      <c r="V13" s="628"/>
      <c r="W13" s="628"/>
      <c r="X13" s="628"/>
      <c r="Y13" s="629"/>
      <c r="Z13" s="663" t="s">
        <v>185</v>
      </c>
      <c r="AA13" s="663"/>
      <c r="AB13" s="663"/>
      <c r="AC13" s="663"/>
      <c r="AD13" s="664" t="s">
        <v>185</v>
      </c>
      <c r="AE13" s="664"/>
      <c r="AF13" s="664"/>
      <c r="AG13" s="664"/>
      <c r="AH13" s="664"/>
      <c r="AI13" s="664"/>
      <c r="AJ13" s="664"/>
      <c r="AK13" s="664"/>
      <c r="AL13" s="630" t="s">
        <v>176</v>
      </c>
      <c r="AM13" s="631"/>
      <c r="AN13" s="631"/>
      <c r="AO13" s="665"/>
      <c r="AP13" s="624" t="s">
        <v>197</v>
      </c>
      <c r="AQ13" s="625"/>
      <c r="AR13" s="625"/>
      <c r="AS13" s="625"/>
      <c r="AT13" s="625"/>
      <c r="AU13" s="625"/>
      <c r="AV13" s="625"/>
      <c r="AW13" s="625"/>
      <c r="AX13" s="625"/>
      <c r="AY13" s="625"/>
      <c r="AZ13" s="625"/>
      <c r="BA13" s="625"/>
      <c r="BB13" s="625"/>
      <c r="BC13" s="625"/>
      <c r="BD13" s="625"/>
      <c r="BE13" s="625"/>
      <c r="BF13" s="626"/>
      <c r="BG13" s="627">
        <v>2337208</v>
      </c>
      <c r="BH13" s="628"/>
      <c r="BI13" s="628"/>
      <c r="BJ13" s="628"/>
      <c r="BK13" s="628"/>
      <c r="BL13" s="628"/>
      <c r="BM13" s="628"/>
      <c r="BN13" s="629"/>
      <c r="BO13" s="663">
        <v>45.5</v>
      </c>
      <c r="BP13" s="663"/>
      <c r="BQ13" s="663"/>
      <c r="BR13" s="663"/>
      <c r="BS13" s="664" t="s">
        <v>176</v>
      </c>
      <c r="BT13" s="664"/>
      <c r="BU13" s="664"/>
      <c r="BV13" s="664"/>
      <c r="BW13" s="664"/>
      <c r="BX13" s="664"/>
      <c r="BY13" s="664"/>
      <c r="BZ13" s="664"/>
      <c r="CA13" s="664"/>
      <c r="CB13" s="695"/>
      <c r="CD13" s="624" t="s">
        <v>198</v>
      </c>
      <c r="CE13" s="625"/>
      <c r="CF13" s="625"/>
      <c r="CG13" s="625"/>
      <c r="CH13" s="625"/>
      <c r="CI13" s="625"/>
      <c r="CJ13" s="625"/>
      <c r="CK13" s="625"/>
      <c r="CL13" s="625"/>
      <c r="CM13" s="625"/>
      <c r="CN13" s="625"/>
      <c r="CO13" s="625"/>
      <c r="CP13" s="625"/>
      <c r="CQ13" s="626"/>
      <c r="CR13" s="627">
        <v>1680437</v>
      </c>
      <c r="CS13" s="628"/>
      <c r="CT13" s="628"/>
      <c r="CU13" s="628"/>
      <c r="CV13" s="628"/>
      <c r="CW13" s="628"/>
      <c r="CX13" s="628"/>
      <c r="CY13" s="629"/>
      <c r="CZ13" s="663">
        <v>5.3</v>
      </c>
      <c r="DA13" s="663"/>
      <c r="DB13" s="663"/>
      <c r="DC13" s="663"/>
      <c r="DD13" s="633">
        <v>665474</v>
      </c>
      <c r="DE13" s="628"/>
      <c r="DF13" s="628"/>
      <c r="DG13" s="628"/>
      <c r="DH13" s="628"/>
      <c r="DI13" s="628"/>
      <c r="DJ13" s="628"/>
      <c r="DK13" s="628"/>
      <c r="DL13" s="628"/>
      <c r="DM13" s="628"/>
      <c r="DN13" s="628"/>
      <c r="DO13" s="628"/>
      <c r="DP13" s="629"/>
      <c r="DQ13" s="633">
        <v>876180</v>
      </c>
      <c r="DR13" s="628"/>
      <c r="DS13" s="628"/>
      <c r="DT13" s="628"/>
      <c r="DU13" s="628"/>
      <c r="DV13" s="628"/>
      <c r="DW13" s="628"/>
      <c r="DX13" s="628"/>
      <c r="DY13" s="628"/>
      <c r="DZ13" s="628"/>
      <c r="EA13" s="628"/>
      <c r="EB13" s="628"/>
      <c r="EC13" s="662"/>
    </row>
    <row r="14" spans="2:143" ht="11.25" customHeight="1" x14ac:dyDescent="0.2">
      <c r="B14" s="624" t="s">
        <v>199</v>
      </c>
      <c r="C14" s="625"/>
      <c r="D14" s="625"/>
      <c r="E14" s="625"/>
      <c r="F14" s="625"/>
      <c r="G14" s="625"/>
      <c r="H14" s="625"/>
      <c r="I14" s="625"/>
      <c r="J14" s="625"/>
      <c r="K14" s="625"/>
      <c r="L14" s="625"/>
      <c r="M14" s="625"/>
      <c r="N14" s="625"/>
      <c r="O14" s="625"/>
      <c r="P14" s="625"/>
      <c r="Q14" s="626"/>
      <c r="R14" s="627" t="s">
        <v>185</v>
      </c>
      <c r="S14" s="628"/>
      <c r="T14" s="628"/>
      <c r="U14" s="628"/>
      <c r="V14" s="628"/>
      <c r="W14" s="628"/>
      <c r="X14" s="628"/>
      <c r="Y14" s="629"/>
      <c r="Z14" s="663" t="s">
        <v>185</v>
      </c>
      <c r="AA14" s="663"/>
      <c r="AB14" s="663"/>
      <c r="AC14" s="663"/>
      <c r="AD14" s="664" t="s">
        <v>176</v>
      </c>
      <c r="AE14" s="664"/>
      <c r="AF14" s="664"/>
      <c r="AG14" s="664"/>
      <c r="AH14" s="664"/>
      <c r="AI14" s="664"/>
      <c r="AJ14" s="664"/>
      <c r="AK14" s="664"/>
      <c r="AL14" s="630" t="s">
        <v>176</v>
      </c>
      <c r="AM14" s="631"/>
      <c r="AN14" s="631"/>
      <c r="AO14" s="665"/>
      <c r="AP14" s="624" t="s">
        <v>200</v>
      </c>
      <c r="AQ14" s="625"/>
      <c r="AR14" s="625"/>
      <c r="AS14" s="625"/>
      <c r="AT14" s="625"/>
      <c r="AU14" s="625"/>
      <c r="AV14" s="625"/>
      <c r="AW14" s="625"/>
      <c r="AX14" s="625"/>
      <c r="AY14" s="625"/>
      <c r="AZ14" s="625"/>
      <c r="BA14" s="625"/>
      <c r="BB14" s="625"/>
      <c r="BC14" s="625"/>
      <c r="BD14" s="625"/>
      <c r="BE14" s="625"/>
      <c r="BF14" s="626"/>
      <c r="BG14" s="627">
        <v>235326</v>
      </c>
      <c r="BH14" s="628"/>
      <c r="BI14" s="628"/>
      <c r="BJ14" s="628"/>
      <c r="BK14" s="628"/>
      <c r="BL14" s="628"/>
      <c r="BM14" s="628"/>
      <c r="BN14" s="629"/>
      <c r="BO14" s="663">
        <v>4.5999999999999996</v>
      </c>
      <c r="BP14" s="663"/>
      <c r="BQ14" s="663"/>
      <c r="BR14" s="663"/>
      <c r="BS14" s="664" t="s">
        <v>176</v>
      </c>
      <c r="BT14" s="664"/>
      <c r="BU14" s="664"/>
      <c r="BV14" s="664"/>
      <c r="BW14" s="664"/>
      <c r="BX14" s="664"/>
      <c r="BY14" s="664"/>
      <c r="BZ14" s="664"/>
      <c r="CA14" s="664"/>
      <c r="CB14" s="695"/>
      <c r="CD14" s="624" t="s">
        <v>201</v>
      </c>
      <c r="CE14" s="625"/>
      <c r="CF14" s="625"/>
      <c r="CG14" s="625"/>
      <c r="CH14" s="625"/>
      <c r="CI14" s="625"/>
      <c r="CJ14" s="625"/>
      <c r="CK14" s="625"/>
      <c r="CL14" s="625"/>
      <c r="CM14" s="625"/>
      <c r="CN14" s="625"/>
      <c r="CO14" s="625"/>
      <c r="CP14" s="625"/>
      <c r="CQ14" s="626"/>
      <c r="CR14" s="627">
        <v>1301687</v>
      </c>
      <c r="CS14" s="628"/>
      <c r="CT14" s="628"/>
      <c r="CU14" s="628"/>
      <c r="CV14" s="628"/>
      <c r="CW14" s="628"/>
      <c r="CX14" s="628"/>
      <c r="CY14" s="629"/>
      <c r="CZ14" s="663">
        <v>4.0999999999999996</v>
      </c>
      <c r="DA14" s="663"/>
      <c r="DB14" s="663"/>
      <c r="DC14" s="663"/>
      <c r="DD14" s="633">
        <v>389958</v>
      </c>
      <c r="DE14" s="628"/>
      <c r="DF14" s="628"/>
      <c r="DG14" s="628"/>
      <c r="DH14" s="628"/>
      <c r="DI14" s="628"/>
      <c r="DJ14" s="628"/>
      <c r="DK14" s="628"/>
      <c r="DL14" s="628"/>
      <c r="DM14" s="628"/>
      <c r="DN14" s="628"/>
      <c r="DO14" s="628"/>
      <c r="DP14" s="629"/>
      <c r="DQ14" s="633">
        <v>872959</v>
      </c>
      <c r="DR14" s="628"/>
      <c r="DS14" s="628"/>
      <c r="DT14" s="628"/>
      <c r="DU14" s="628"/>
      <c r="DV14" s="628"/>
      <c r="DW14" s="628"/>
      <c r="DX14" s="628"/>
      <c r="DY14" s="628"/>
      <c r="DZ14" s="628"/>
      <c r="EA14" s="628"/>
      <c r="EB14" s="628"/>
      <c r="EC14" s="662"/>
    </row>
    <row r="15" spans="2:143" ht="11.25" customHeight="1" x14ac:dyDescent="0.2">
      <c r="B15" s="624" t="s">
        <v>202</v>
      </c>
      <c r="C15" s="625"/>
      <c r="D15" s="625"/>
      <c r="E15" s="625"/>
      <c r="F15" s="625"/>
      <c r="G15" s="625"/>
      <c r="H15" s="625"/>
      <c r="I15" s="625"/>
      <c r="J15" s="625"/>
      <c r="K15" s="625"/>
      <c r="L15" s="625"/>
      <c r="M15" s="625"/>
      <c r="N15" s="625"/>
      <c r="O15" s="625"/>
      <c r="P15" s="625"/>
      <c r="Q15" s="626"/>
      <c r="R15" s="627" t="s">
        <v>176</v>
      </c>
      <c r="S15" s="628"/>
      <c r="T15" s="628"/>
      <c r="U15" s="628"/>
      <c r="V15" s="628"/>
      <c r="W15" s="628"/>
      <c r="X15" s="628"/>
      <c r="Y15" s="629"/>
      <c r="Z15" s="663" t="s">
        <v>185</v>
      </c>
      <c r="AA15" s="663"/>
      <c r="AB15" s="663"/>
      <c r="AC15" s="663"/>
      <c r="AD15" s="664" t="s">
        <v>176</v>
      </c>
      <c r="AE15" s="664"/>
      <c r="AF15" s="664"/>
      <c r="AG15" s="664"/>
      <c r="AH15" s="664"/>
      <c r="AI15" s="664"/>
      <c r="AJ15" s="664"/>
      <c r="AK15" s="664"/>
      <c r="AL15" s="630" t="s">
        <v>185</v>
      </c>
      <c r="AM15" s="631"/>
      <c r="AN15" s="631"/>
      <c r="AO15" s="665"/>
      <c r="AP15" s="624" t="s">
        <v>203</v>
      </c>
      <c r="AQ15" s="625"/>
      <c r="AR15" s="625"/>
      <c r="AS15" s="625"/>
      <c r="AT15" s="625"/>
      <c r="AU15" s="625"/>
      <c r="AV15" s="625"/>
      <c r="AW15" s="625"/>
      <c r="AX15" s="625"/>
      <c r="AY15" s="625"/>
      <c r="AZ15" s="625"/>
      <c r="BA15" s="625"/>
      <c r="BB15" s="625"/>
      <c r="BC15" s="625"/>
      <c r="BD15" s="625"/>
      <c r="BE15" s="625"/>
      <c r="BF15" s="626"/>
      <c r="BG15" s="627">
        <v>388680</v>
      </c>
      <c r="BH15" s="628"/>
      <c r="BI15" s="628"/>
      <c r="BJ15" s="628"/>
      <c r="BK15" s="628"/>
      <c r="BL15" s="628"/>
      <c r="BM15" s="628"/>
      <c r="BN15" s="629"/>
      <c r="BO15" s="663">
        <v>7.6</v>
      </c>
      <c r="BP15" s="663"/>
      <c r="BQ15" s="663"/>
      <c r="BR15" s="663"/>
      <c r="BS15" s="664" t="s">
        <v>185</v>
      </c>
      <c r="BT15" s="664"/>
      <c r="BU15" s="664"/>
      <c r="BV15" s="664"/>
      <c r="BW15" s="664"/>
      <c r="BX15" s="664"/>
      <c r="BY15" s="664"/>
      <c r="BZ15" s="664"/>
      <c r="CA15" s="664"/>
      <c r="CB15" s="695"/>
      <c r="CD15" s="624" t="s">
        <v>204</v>
      </c>
      <c r="CE15" s="625"/>
      <c r="CF15" s="625"/>
      <c r="CG15" s="625"/>
      <c r="CH15" s="625"/>
      <c r="CI15" s="625"/>
      <c r="CJ15" s="625"/>
      <c r="CK15" s="625"/>
      <c r="CL15" s="625"/>
      <c r="CM15" s="625"/>
      <c r="CN15" s="625"/>
      <c r="CO15" s="625"/>
      <c r="CP15" s="625"/>
      <c r="CQ15" s="626"/>
      <c r="CR15" s="627">
        <v>2824495</v>
      </c>
      <c r="CS15" s="628"/>
      <c r="CT15" s="628"/>
      <c r="CU15" s="628"/>
      <c r="CV15" s="628"/>
      <c r="CW15" s="628"/>
      <c r="CX15" s="628"/>
      <c r="CY15" s="629"/>
      <c r="CZ15" s="663">
        <v>9</v>
      </c>
      <c r="DA15" s="663"/>
      <c r="DB15" s="663"/>
      <c r="DC15" s="663"/>
      <c r="DD15" s="633">
        <v>709290</v>
      </c>
      <c r="DE15" s="628"/>
      <c r="DF15" s="628"/>
      <c r="DG15" s="628"/>
      <c r="DH15" s="628"/>
      <c r="DI15" s="628"/>
      <c r="DJ15" s="628"/>
      <c r="DK15" s="628"/>
      <c r="DL15" s="628"/>
      <c r="DM15" s="628"/>
      <c r="DN15" s="628"/>
      <c r="DO15" s="628"/>
      <c r="DP15" s="629"/>
      <c r="DQ15" s="633">
        <v>1987886</v>
      </c>
      <c r="DR15" s="628"/>
      <c r="DS15" s="628"/>
      <c r="DT15" s="628"/>
      <c r="DU15" s="628"/>
      <c r="DV15" s="628"/>
      <c r="DW15" s="628"/>
      <c r="DX15" s="628"/>
      <c r="DY15" s="628"/>
      <c r="DZ15" s="628"/>
      <c r="EA15" s="628"/>
      <c r="EB15" s="628"/>
      <c r="EC15" s="662"/>
    </row>
    <row r="16" spans="2:143" ht="11.25" customHeight="1" x14ac:dyDescent="0.2">
      <c r="B16" s="624" t="s">
        <v>205</v>
      </c>
      <c r="C16" s="625"/>
      <c r="D16" s="625"/>
      <c r="E16" s="625"/>
      <c r="F16" s="625"/>
      <c r="G16" s="625"/>
      <c r="H16" s="625"/>
      <c r="I16" s="625"/>
      <c r="J16" s="625"/>
      <c r="K16" s="625"/>
      <c r="L16" s="625"/>
      <c r="M16" s="625"/>
      <c r="N16" s="625"/>
      <c r="O16" s="625"/>
      <c r="P16" s="625"/>
      <c r="Q16" s="626"/>
      <c r="R16" s="627">
        <v>22447</v>
      </c>
      <c r="S16" s="628"/>
      <c r="T16" s="628"/>
      <c r="U16" s="628"/>
      <c r="V16" s="628"/>
      <c r="W16" s="628"/>
      <c r="X16" s="628"/>
      <c r="Y16" s="629"/>
      <c r="Z16" s="663">
        <v>0.1</v>
      </c>
      <c r="AA16" s="663"/>
      <c r="AB16" s="663"/>
      <c r="AC16" s="663"/>
      <c r="AD16" s="664">
        <v>22447</v>
      </c>
      <c r="AE16" s="664"/>
      <c r="AF16" s="664"/>
      <c r="AG16" s="664"/>
      <c r="AH16" s="664"/>
      <c r="AI16" s="664"/>
      <c r="AJ16" s="664"/>
      <c r="AK16" s="664"/>
      <c r="AL16" s="630">
        <v>0.1</v>
      </c>
      <c r="AM16" s="631"/>
      <c r="AN16" s="631"/>
      <c r="AO16" s="665"/>
      <c r="AP16" s="624" t="s">
        <v>206</v>
      </c>
      <c r="AQ16" s="625"/>
      <c r="AR16" s="625"/>
      <c r="AS16" s="625"/>
      <c r="AT16" s="625"/>
      <c r="AU16" s="625"/>
      <c r="AV16" s="625"/>
      <c r="AW16" s="625"/>
      <c r="AX16" s="625"/>
      <c r="AY16" s="625"/>
      <c r="AZ16" s="625"/>
      <c r="BA16" s="625"/>
      <c r="BB16" s="625"/>
      <c r="BC16" s="625"/>
      <c r="BD16" s="625"/>
      <c r="BE16" s="625"/>
      <c r="BF16" s="626"/>
      <c r="BG16" s="627" t="s">
        <v>176</v>
      </c>
      <c r="BH16" s="628"/>
      <c r="BI16" s="628"/>
      <c r="BJ16" s="628"/>
      <c r="BK16" s="628"/>
      <c r="BL16" s="628"/>
      <c r="BM16" s="628"/>
      <c r="BN16" s="629"/>
      <c r="BO16" s="663" t="s">
        <v>185</v>
      </c>
      <c r="BP16" s="663"/>
      <c r="BQ16" s="663"/>
      <c r="BR16" s="663"/>
      <c r="BS16" s="664" t="s">
        <v>185</v>
      </c>
      <c r="BT16" s="664"/>
      <c r="BU16" s="664"/>
      <c r="BV16" s="664"/>
      <c r="BW16" s="664"/>
      <c r="BX16" s="664"/>
      <c r="BY16" s="664"/>
      <c r="BZ16" s="664"/>
      <c r="CA16" s="664"/>
      <c r="CB16" s="695"/>
      <c r="CD16" s="624" t="s">
        <v>207</v>
      </c>
      <c r="CE16" s="625"/>
      <c r="CF16" s="625"/>
      <c r="CG16" s="625"/>
      <c r="CH16" s="625"/>
      <c r="CI16" s="625"/>
      <c r="CJ16" s="625"/>
      <c r="CK16" s="625"/>
      <c r="CL16" s="625"/>
      <c r="CM16" s="625"/>
      <c r="CN16" s="625"/>
      <c r="CO16" s="625"/>
      <c r="CP16" s="625"/>
      <c r="CQ16" s="626"/>
      <c r="CR16" s="627">
        <v>1008618</v>
      </c>
      <c r="CS16" s="628"/>
      <c r="CT16" s="628"/>
      <c r="CU16" s="628"/>
      <c r="CV16" s="628"/>
      <c r="CW16" s="628"/>
      <c r="CX16" s="628"/>
      <c r="CY16" s="629"/>
      <c r="CZ16" s="663">
        <v>3.2</v>
      </c>
      <c r="DA16" s="663"/>
      <c r="DB16" s="663"/>
      <c r="DC16" s="663"/>
      <c r="DD16" s="633" t="s">
        <v>176</v>
      </c>
      <c r="DE16" s="628"/>
      <c r="DF16" s="628"/>
      <c r="DG16" s="628"/>
      <c r="DH16" s="628"/>
      <c r="DI16" s="628"/>
      <c r="DJ16" s="628"/>
      <c r="DK16" s="628"/>
      <c r="DL16" s="628"/>
      <c r="DM16" s="628"/>
      <c r="DN16" s="628"/>
      <c r="DO16" s="628"/>
      <c r="DP16" s="629"/>
      <c r="DQ16" s="633">
        <v>124762</v>
      </c>
      <c r="DR16" s="628"/>
      <c r="DS16" s="628"/>
      <c r="DT16" s="628"/>
      <c r="DU16" s="628"/>
      <c r="DV16" s="628"/>
      <c r="DW16" s="628"/>
      <c r="DX16" s="628"/>
      <c r="DY16" s="628"/>
      <c r="DZ16" s="628"/>
      <c r="EA16" s="628"/>
      <c r="EB16" s="628"/>
      <c r="EC16" s="662"/>
    </row>
    <row r="17" spans="2:133" ht="11.25" customHeight="1" x14ac:dyDescent="0.2">
      <c r="B17" s="624" t="s">
        <v>208</v>
      </c>
      <c r="C17" s="625"/>
      <c r="D17" s="625"/>
      <c r="E17" s="625"/>
      <c r="F17" s="625"/>
      <c r="G17" s="625"/>
      <c r="H17" s="625"/>
      <c r="I17" s="625"/>
      <c r="J17" s="625"/>
      <c r="K17" s="625"/>
      <c r="L17" s="625"/>
      <c r="M17" s="625"/>
      <c r="N17" s="625"/>
      <c r="O17" s="625"/>
      <c r="P17" s="625"/>
      <c r="Q17" s="626"/>
      <c r="R17" s="627">
        <v>73493</v>
      </c>
      <c r="S17" s="628"/>
      <c r="T17" s="628"/>
      <c r="U17" s="628"/>
      <c r="V17" s="628"/>
      <c r="W17" s="628"/>
      <c r="X17" s="628"/>
      <c r="Y17" s="629"/>
      <c r="Z17" s="663">
        <v>0.2</v>
      </c>
      <c r="AA17" s="663"/>
      <c r="AB17" s="663"/>
      <c r="AC17" s="663"/>
      <c r="AD17" s="664">
        <v>73493</v>
      </c>
      <c r="AE17" s="664"/>
      <c r="AF17" s="664"/>
      <c r="AG17" s="664"/>
      <c r="AH17" s="664"/>
      <c r="AI17" s="664"/>
      <c r="AJ17" s="664"/>
      <c r="AK17" s="664"/>
      <c r="AL17" s="630">
        <v>0.4</v>
      </c>
      <c r="AM17" s="631"/>
      <c r="AN17" s="631"/>
      <c r="AO17" s="665"/>
      <c r="AP17" s="624" t="s">
        <v>209</v>
      </c>
      <c r="AQ17" s="625"/>
      <c r="AR17" s="625"/>
      <c r="AS17" s="625"/>
      <c r="AT17" s="625"/>
      <c r="AU17" s="625"/>
      <c r="AV17" s="625"/>
      <c r="AW17" s="625"/>
      <c r="AX17" s="625"/>
      <c r="AY17" s="625"/>
      <c r="AZ17" s="625"/>
      <c r="BA17" s="625"/>
      <c r="BB17" s="625"/>
      <c r="BC17" s="625"/>
      <c r="BD17" s="625"/>
      <c r="BE17" s="625"/>
      <c r="BF17" s="626"/>
      <c r="BG17" s="627" t="s">
        <v>185</v>
      </c>
      <c r="BH17" s="628"/>
      <c r="BI17" s="628"/>
      <c r="BJ17" s="628"/>
      <c r="BK17" s="628"/>
      <c r="BL17" s="628"/>
      <c r="BM17" s="628"/>
      <c r="BN17" s="629"/>
      <c r="BO17" s="663" t="s">
        <v>185</v>
      </c>
      <c r="BP17" s="663"/>
      <c r="BQ17" s="663"/>
      <c r="BR17" s="663"/>
      <c r="BS17" s="664" t="s">
        <v>185</v>
      </c>
      <c r="BT17" s="664"/>
      <c r="BU17" s="664"/>
      <c r="BV17" s="664"/>
      <c r="BW17" s="664"/>
      <c r="BX17" s="664"/>
      <c r="BY17" s="664"/>
      <c r="BZ17" s="664"/>
      <c r="CA17" s="664"/>
      <c r="CB17" s="695"/>
      <c r="CD17" s="624" t="s">
        <v>210</v>
      </c>
      <c r="CE17" s="625"/>
      <c r="CF17" s="625"/>
      <c r="CG17" s="625"/>
      <c r="CH17" s="625"/>
      <c r="CI17" s="625"/>
      <c r="CJ17" s="625"/>
      <c r="CK17" s="625"/>
      <c r="CL17" s="625"/>
      <c r="CM17" s="625"/>
      <c r="CN17" s="625"/>
      <c r="CO17" s="625"/>
      <c r="CP17" s="625"/>
      <c r="CQ17" s="626"/>
      <c r="CR17" s="627">
        <v>4075099</v>
      </c>
      <c r="CS17" s="628"/>
      <c r="CT17" s="628"/>
      <c r="CU17" s="628"/>
      <c r="CV17" s="628"/>
      <c r="CW17" s="628"/>
      <c r="CX17" s="628"/>
      <c r="CY17" s="629"/>
      <c r="CZ17" s="663">
        <v>12.9</v>
      </c>
      <c r="DA17" s="663"/>
      <c r="DB17" s="663"/>
      <c r="DC17" s="663"/>
      <c r="DD17" s="633" t="s">
        <v>185</v>
      </c>
      <c r="DE17" s="628"/>
      <c r="DF17" s="628"/>
      <c r="DG17" s="628"/>
      <c r="DH17" s="628"/>
      <c r="DI17" s="628"/>
      <c r="DJ17" s="628"/>
      <c r="DK17" s="628"/>
      <c r="DL17" s="628"/>
      <c r="DM17" s="628"/>
      <c r="DN17" s="628"/>
      <c r="DO17" s="628"/>
      <c r="DP17" s="629"/>
      <c r="DQ17" s="633">
        <v>3961844</v>
      </c>
      <c r="DR17" s="628"/>
      <c r="DS17" s="628"/>
      <c r="DT17" s="628"/>
      <c r="DU17" s="628"/>
      <c r="DV17" s="628"/>
      <c r="DW17" s="628"/>
      <c r="DX17" s="628"/>
      <c r="DY17" s="628"/>
      <c r="DZ17" s="628"/>
      <c r="EA17" s="628"/>
      <c r="EB17" s="628"/>
      <c r="EC17" s="662"/>
    </row>
    <row r="18" spans="2:133" ht="11.25" customHeight="1" x14ac:dyDescent="0.2">
      <c r="B18" s="624" t="s">
        <v>211</v>
      </c>
      <c r="C18" s="625"/>
      <c r="D18" s="625"/>
      <c r="E18" s="625"/>
      <c r="F18" s="625"/>
      <c r="G18" s="625"/>
      <c r="H18" s="625"/>
      <c r="I18" s="625"/>
      <c r="J18" s="625"/>
      <c r="K18" s="625"/>
      <c r="L18" s="625"/>
      <c r="M18" s="625"/>
      <c r="N18" s="625"/>
      <c r="O18" s="625"/>
      <c r="P18" s="625"/>
      <c r="Q18" s="626"/>
      <c r="R18" s="627">
        <v>41013</v>
      </c>
      <c r="S18" s="628"/>
      <c r="T18" s="628"/>
      <c r="U18" s="628"/>
      <c r="V18" s="628"/>
      <c r="W18" s="628"/>
      <c r="X18" s="628"/>
      <c r="Y18" s="629"/>
      <c r="Z18" s="663">
        <v>0.1</v>
      </c>
      <c r="AA18" s="663"/>
      <c r="AB18" s="663"/>
      <c r="AC18" s="663"/>
      <c r="AD18" s="664">
        <v>41013</v>
      </c>
      <c r="AE18" s="664"/>
      <c r="AF18" s="664"/>
      <c r="AG18" s="664"/>
      <c r="AH18" s="664"/>
      <c r="AI18" s="664"/>
      <c r="AJ18" s="664"/>
      <c r="AK18" s="664"/>
      <c r="AL18" s="630">
        <v>0.2</v>
      </c>
      <c r="AM18" s="631"/>
      <c r="AN18" s="631"/>
      <c r="AO18" s="665"/>
      <c r="AP18" s="624" t="s">
        <v>212</v>
      </c>
      <c r="AQ18" s="625"/>
      <c r="AR18" s="625"/>
      <c r="AS18" s="625"/>
      <c r="AT18" s="625"/>
      <c r="AU18" s="625"/>
      <c r="AV18" s="625"/>
      <c r="AW18" s="625"/>
      <c r="AX18" s="625"/>
      <c r="AY18" s="625"/>
      <c r="AZ18" s="625"/>
      <c r="BA18" s="625"/>
      <c r="BB18" s="625"/>
      <c r="BC18" s="625"/>
      <c r="BD18" s="625"/>
      <c r="BE18" s="625"/>
      <c r="BF18" s="626"/>
      <c r="BG18" s="627" t="s">
        <v>176</v>
      </c>
      <c r="BH18" s="628"/>
      <c r="BI18" s="628"/>
      <c r="BJ18" s="628"/>
      <c r="BK18" s="628"/>
      <c r="BL18" s="628"/>
      <c r="BM18" s="628"/>
      <c r="BN18" s="629"/>
      <c r="BO18" s="663" t="s">
        <v>185</v>
      </c>
      <c r="BP18" s="663"/>
      <c r="BQ18" s="663"/>
      <c r="BR18" s="663"/>
      <c r="BS18" s="664" t="s">
        <v>176</v>
      </c>
      <c r="BT18" s="664"/>
      <c r="BU18" s="664"/>
      <c r="BV18" s="664"/>
      <c r="BW18" s="664"/>
      <c r="BX18" s="664"/>
      <c r="BY18" s="664"/>
      <c r="BZ18" s="664"/>
      <c r="CA18" s="664"/>
      <c r="CB18" s="695"/>
      <c r="CD18" s="624" t="s">
        <v>213</v>
      </c>
      <c r="CE18" s="625"/>
      <c r="CF18" s="625"/>
      <c r="CG18" s="625"/>
      <c r="CH18" s="625"/>
      <c r="CI18" s="625"/>
      <c r="CJ18" s="625"/>
      <c r="CK18" s="625"/>
      <c r="CL18" s="625"/>
      <c r="CM18" s="625"/>
      <c r="CN18" s="625"/>
      <c r="CO18" s="625"/>
      <c r="CP18" s="625"/>
      <c r="CQ18" s="626"/>
      <c r="CR18" s="627" t="s">
        <v>185</v>
      </c>
      <c r="CS18" s="628"/>
      <c r="CT18" s="628"/>
      <c r="CU18" s="628"/>
      <c r="CV18" s="628"/>
      <c r="CW18" s="628"/>
      <c r="CX18" s="628"/>
      <c r="CY18" s="629"/>
      <c r="CZ18" s="663" t="s">
        <v>185</v>
      </c>
      <c r="DA18" s="663"/>
      <c r="DB18" s="663"/>
      <c r="DC18" s="663"/>
      <c r="DD18" s="633" t="s">
        <v>185</v>
      </c>
      <c r="DE18" s="628"/>
      <c r="DF18" s="628"/>
      <c r="DG18" s="628"/>
      <c r="DH18" s="628"/>
      <c r="DI18" s="628"/>
      <c r="DJ18" s="628"/>
      <c r="DK18" s="628"/>
      <c r="DL18" s="628"/>
      <c r="DM18" s="628"/>
      <c r="DN18" s="628"/>
      <c r="DO18" s="628"/>
      <c r="DP18" s="629"/>
      <c r="DQ18" s="633" t="s">
        <v>176</v>
      </c>
      <c r="DR18" s="628"/>
      <c r="DS18" s="628"/>
      <c r="DT18" s="628"/>
      <c r="DU18" s="628"/>
      <c r="DV18" s="628"/>
      <c r="DW18" s="628"/>
      <c r="DX18" s="628"/>
      <c r="DY18" s="628"/>
      <c r="DZ18" s="628"/>
      <c r="EA18" s="628"/>
      <c r="EB18" s="628"/>
      <c r="EC18" s="662"/>
    </row>
    <row r="19" spans="2:133" ht="11.25" customHeight="1" x14ac:dyDescent="0.2">
      <c r="B19" s="624" t="s">
        <v>214</v>
      </c>
      <c r="C19" s="625"/>
      <c r="D19" s="625"/>
      <c r="E19" s="625"/>
      <c r="F19" s="625"/>
      <c r="G19" s="625"/>
      <c r="H19" s="625"/>
      <c r="I19" s="625"/>
      <c r="J19" s="625"/>
      <c r="K19" s="625"/>
      <c r="L19" s="625"/>
      <c r="M19" s="625"/>
      <c r="N19" s="625"/>
      <c r="O19" s="625"/>
      <c r="P19" s="625"/>
      <c r="Q19" s="626"/>
      <c r="R19" s="627">
        <v>37547</v>
      </c>
      <c r="S19" s="628"/>
      <c r="T19" s="628"/>
      <c r="U19" s="628"/>
      <c r="V19" s="628"/>
      <c r="W19" s="628"/>
      <c r="X19" s="628"/>
      <c r="Y19" s="629"/>
      <c r="Z19" s="663">
        <v>0.1</v>
      </c>
      <c r="AA19" s="663"/>
      <c r="AB19" s="663"/>
      <c r="AC19" s="663"/>
      <c r="AD19" s="664">
        <v>37547</v>
      </c>
      <c r="AE19" s="664"/>
      <c r="AF19" s="664"/>
      <c r="AG19" s="664"/>
      <c r="AH19" s="664"/>
      <c r="AI19" s="664"/>
      <c r="AJ19" s="664"/>
      <c r="AK19" s="664"/>
      <c r="AL19" s="630">
        <v>0.2</v>
      </c>
      <c r="AM19" s="631"/>
      <c r="AN19" s="631"/>
      <c r="AO19" s="665"/>
      <c r="AP19" s="624" t="s">
        <v>215</v>
      </c>
      <c r="AQ19" s="625"/>
      <c r="AR19" s="625"/>
      <c r="AS19" s="625"/>
      <c r="AT19" s="625"/>
      <c r="AU19" s="625"/>
      <c r="AV19" s="625"/>
      <c r="AW19" s="625"/>
      <c r="AX19" s="625"/>
      <c r="AY19" s="625"/>
      <c r="AZ19" s="625"/>
      <c r="BA19" s="625"/>
      <c r="BB19" s="625"/>
      <c r="BC19" s="625"/>
      <c r="BD19" s="625"/>
      <c r="BE19" s="625"/>
      <c r="BF19" s="626"/>
      <c r="BG19" s="627">
        <v>164787</v>
      </c>
      <c r="BH19" s="628"/>
      <c r="BI19" s="628"/>
      <c r="BJ19" s="628"/>
      <c r="BK19" s="628"/>
      <c r="BL19" s="628"/>
      <c r="BM19" s="628"/>
      <c r="BN19" s="629"/>
      <c r="BO19" s="663">
        <v>3.2</v>
      </c>
      <c r="BP19" s="663"/>
      <c r="BQ19" s="663"/>
      <c r="BR19" s="663"/>
      <c r="BS19" s="664" t="s">
        <v>185</v>
      </c>
      <c r="BT19" s="664"/>
      <c r="BU19" s="664"/>
      <c r="BV19" s="664"/>
      <c r="BW19" s="664"/>
      <c r="BX19" s="664"/>
      <c r="BY19" s="664"/>
      <c r="BZ19" s="664"/>
      <c r="CA19" s="664"/>
      <c r="CB19" s="695"/>
      <c r="CD19" s="624" t="s">
        <v>216</v>
      </c>
      <c r="CE19" s="625"/>
      <c r="CF19" s="625"/>
      <c r="CG19" s="625"/>
      <c r="CH19" s="625"/>
      <c r="CI19" s="625"/>
      <c r="CJ19" s="625"/>
      <c r="CK19" s="625"/>
      <c r="CL19" s="625"/>
      <c r="CM19" s="625"/>
      <c r="CN19" s="625"/>
      <c r="CO19" s="625"/>
      <c r="CP19" s="625"/>
      <c r="CQ19" s="626"/>
      <c r="CR19" s="627" t="s">
        <v>185</v>
      </c>
      <c r="CS19" s="628"/>
      <c r="CT19" s="628"/>
      <c r="CU19" s="628"/>
      <c r="CV19" s="628"/>
      <c r="CW19" s="628"/>
      <c r="CX19" s="628"/>
      <c r="CY19" s="629"/>
      <c r="CZ19" s="663" t="s">
        <v>185</v>
      </c>
      <c r="DA19" s="663"/>
      <c r="DB19" s="663"/>
      <c r="DC19" s="663"/>
      <c r="DD19" s="633" t="s">
        <v>185</v>
      </c>
      <c r="DE19" s="628"/>
      <c r="DF19" s="628"/>
      <c r="DG19" s="628"/>
      <c r="DH19" s="628"/>
      <c r="DI19" s="628"/>
      <c r="DJ19" s="628"/>
      <c r="DK19" s="628"/>
      <c r="DL19" s="628"/>
      <c r="DM19" s="628"/>
      <c r="DN19" s="628"/>
      <c r="DO19" s="628"/>
      <c r="DP19" s="629"/>
      <c r="DQ19" s="633" t="s">
        <v>185</v>
      </c>
      <c r="DR19" s="628"/>
      <c r="DS19" s="628"/>
      <c r="DT19" s="628"/>
      <c r="DU19" s="628"/>
      <c r="DV19" s="628"/>
      <c r="DW19" s="628"/>
      <c r="DX19" s="628"/>
      <c r="DY19" s="628"/>
      <c r="DZ19" s="628"/>
      <c r="EA19" s="628"/>
      <c r="EB19" s="628"/>
      <c r="EC19" s="662"/>
    </row>
    <row r="20" spans="2:133" ht="11.25" customHeight="1" x14ac:dyDescent="0.2">
      <c r="B20" s="696" t="s">
        <v>217</v>
      </c>
      <c r="C20" s="697"/>
      <c r="D20" s="697"/>
      <c r="E20" s="697"/>
      <c r="F20" s="697"/>
      <c r="G20" s="697"/>
      <c r="H20" s="697"/>
      <c r="I20" s="697"/>
      <c r="J20" s="697"/>
      <c r="K20" s="697"/>
      <c r="L20" s="697"/>
      <c r="M20" s="697"/>
      <c r="N20" s="697"/>
      <c r="O20" s="697"/>
      <c r="P20" s="697"/>
      <c r="Q20" s="698"/>
      <c r="R20" s="627">
        <v>3466</v>
      </c>
      <c r="S20" s="628"/>
      <c r="T20" s="628"/>
      <c r="U20" s="628"/>
      <c r="V20" s="628"/>
      <c r="W20" s="628"/>
      <c r="X20" s="628"/>
      <c r="Y20" s="629"/>
      <c r="Z20" s="663">
        <v>0</v>
      </c>
      <c r="AA20" s="663"/>
      <c r="AB20" s="663"/>
      <c r="AC20" s="663"/>
      <c r="AD20" s="664">
        <v>3466</v>
      </c>
      <c r="AE20" s="664"/>
      <c r="AF20" s="664"/>
      <c r="AG20" s="664"/>
      <c r="AH20" s="664"/>
      <c r="AI20" s="664"/>
      <c r="AJ20" s="664"/>
      <c r="AK20" s="664"/>
      <c r="AL20" s="630">
        <v>0</v>
      </c>
      <c r="AM20" s="631"/>
      <c r="AN20" s="631"/>
      <c r="AO20" s="665"/>
      <c r="AP20" s="624" t="s">
        <v>218</v>
      </c>
      <c r="AQ20" s="625"/>
      <c r="AR20" s="625"/>
      <c r="AS20" s="625"/>
      <c r="AT20" s="625"/>
      <c r="AU20" s="625"/>
      <c r="AV20" s="625"/>
      <c r="AW20" s="625"/>
      <c r="AX20" s="625"/>
      <c r="AY20" s="625"/>
      <c r="AZ20" s="625"/>
      <c r="BA20" s="625"/>
      <c r="BB20" s="625"/>
      <c r="BC20" s="625"/>
      <c r="BD20" s="625"/>
      <c r="BE20" s="625"/>
      <c r="BF20" s="626"/>
      <c r="BG20" s="627">
        <v>164787</v>
      </c>
      <c r="BH20" s="628"/>
      <c r="BI20" s="628"/>
      <c r="BJ20" s="628"/>
      <c r="BK20" s="628"/>
      <c r="BL20" s="628"/>
      <c r="BM20" s="628"/>
      <c r="BN20" s="629"/>
      <c r="BO20" s="663">
        <v>3.2</v>
      </c>
      <c r="BP20" s="663"/>
      <c r="BQ20" s="663"/>
      <c r="BR20" s="663"/>
      <c r="BS20" s="664" t="s">
        <v>176</v>
      </c>
      <c r="BT20" s="664"/>
      <c r="BU20" s="664"/>
      <c r="BV20" s="664"/>
      <c r="BW20" s="664"/>
      <c r="BX20" s="664"/>
      <c r="BY20" s="664"/>
      <c r="BZ20" s="664"/>
      <c r="CA20" s="664"/>
      <c r="CB20" s="695"/>
      <c r="CD20" s="624" t="s">
        <v>219</v>
      </c>
      <c r="CE20" s="625"/>
      <c r="CF20" s="625"/>
      <c r="CG20" s="625"/>
      <c r="CH20" s="625"/>
      <c r="CI20" s="625"/>
      <c r="CJ20" s="625"/>
      <c r="CK20" s="625"/>
      <c r="CL20" s="625"/>
      <c r="CM20" s="625"/>
      <c r="CN20" s="625"/>
      <c r="CO20" s="625"/>
      <c r="CP20" s="625"/>
      <c r="CQ20" s="626"/>
      <c r="CR20" s="627">
        <v>31480583</v>
      </c>
      <c r="CS20" s="628"/>
      <c r="CT20" s="628"/>
      <c r="CU20" s="628"/>
      <c r="CV20" s="628"/>
      <c r="CW20" s="628"/>
      <c r="CX20" s="628"/>
      <c r="CY20" s="629"/>
      <c r="CZ20" s="663">
        <v>100</v>
      </c>
      <c r="DA20" s="663"/>
      <c r="DB20" s="663"/>
      <c r="DC20" s="663"/>
      <c r="DD20" s="633">
        <v>2889107</v>
      </c>
      <c r="DE20" s="628"/>
      <c r="DF20" s="628"/>
      <c r="DG20" s="628"/>
      <c r="DH20" s="628"/>
      <c r="DI20" s="628"/>
      <c r="DJ20" s="628"/>
      <c r="DK20" s="628"/>
      <c r="DL20" s="628"/>
      <c r="DM20" s="628"/>
      <c r="DN20" s="628"/>
      <c r="DO20" s="628"/>
      <c r="DP20" s="629"/>
      <c r="DQ20" s="633">
        <v>19578022</v>
      </c>
      <c r="DR20" s="628"/>
      <c r="DS20" s="628"/>
      <c r="DT20" s="628"/>
      <c r="DU20" s="628"/>
      <c r="DV20" s="628"/>
      <c r="DW20" s="628"/>
      <c r="DX20" s="628"/>
      <c r="DY20" s="628"/>
      <c r="DZ20" s="628"/>
      <c r="EA20" s="628"/>
      <c r="EB20" s="628"/>
      <c r="EC20" s="662"/>
    </row>
    <row r="21" spans="2:133" ht="11.25" customHeight="1" x14ac:dyDescent="0.2">
      <c r="B21" s="624" t="s">
        <v>220</v>
      </c>
      <c r="C21" s="625"/>
      <c r="D21" s="625"/>
      <c r="E21" s="625"/>
      <c r="F21" s="625"/>
      <c r="G21" s="625"/>
      <c r="H21" s="625"/>
      <c r="I21" s="625"/>
      <c r="J21" s="625"/>
      <c r="K21" s="625"/>
      <c r="L21" s="625"/>
      <c r="M21" s="625"/>
      <c r="N21" s="625"/>
      <c r="O21" s="625"/>
      <c r="P21" s="625"/>
      <c r="Q21" s="626"/>
      <c r="R21" s="627">
        <v>11766987</v>
      </c>
      <c r="S21" s="628"/>
      <c r="T21" s="628"/>
      <c r="U21" s="628"/>
      <c r="V21" s="628"/>
      <c r="W21" s="628"/>
      <c r="X21" s="628"/>
      <c r="Y21" s="629"/>
      <c r="Z21" s="663">
        <v>34.9</v>
      </c>
      <c r="AA21" s="663"/>
      <c r="AB21" s="663"/>
      <c r="AC21" s="663"/>
      <c r="AD21" s="664">
        <v>10189795</v>
      </c>
      <c r="AE21" s="664"/>
      <c r="AF21" s="664"/>
      <c r="AG21" s="664"/>
      <c r="AH21" s="664"/>
      <c r="AI21" s="664"/>
      <c r="AJ21" s="664"/>
      <c r="AK21" s="664"/>
      <c r="AL21" s="630">
        <v>60.2</v>
      </c>
      <c r="AM21" s="631"/>
      <c r="AN21" s="631"/>
      <c r="AO21" s="665"/>
      <c r="AP21" s="624" t="s">
        <v>221</v>
      </c>
      <c r="AQ21" s="699"/>
      <c r="AR21" s="699"/>
      <c r="AS21" s="699"/>
      <c r="AT21" s="699"/>
      <c r="AU21" s="699"/>
      <c r="AV21" s="699"/>
      <c r="AW21" s="699"/>
      <c r="AX21" s="699"/>
      <c r="AY21" s="699"/>
      <c r="AZ21" s="699"/>
      <c r="BA21" s="699"/>
      <c r="BB21" s="699"/>
      <c r="BC21" s="699"/>
      <c r="BD21" s="699"/>
      <c r="BE21" s="699"/>
      <c r="BF21" s="700"/>
      <c r="BG21" s="627">
        <v>20184</v>
      </c>
      <c r="BH21" s="628"/>
      <c r="BI21" s="628"/>
      <c r="BJ21" s="628"/>
      <c r="BK21" s="628"/>
      <c r="BL21" s="628"/>
      <c r="BM21" s="628"/>
      <c r="BN21" s="629"/>
      <c r="BO21" s="663">
        <v>0.4</v>
      </c>
      <c r="BP21" s="663"/>
      <c r="BQ21" s="663"/>
      <c r="BR21" s="663"/>
      <c r="BS21" s="664" t="s">
        <v>185</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24" t="s">
        <v>222</v>
      </c>
      <c r="C22" s="625"/>
      <c r="D22" s="625"/>
      <c r="E22" s="625"/>
      <c r="F22" s="625"/>
      <c r="G22" s="625"/>
      <c r="H22" s="625"/>
      <c r="I22" s="625"/>
      <c r="J22" s="625"/>
      <c r="K22" s="625"/>
      <c r="L22" s="625"/>
      <c r="M22" s="625"/>
      <c r="N22" s="625"/>
      <c r="O22" s="625"/>
      <c r="P22" s="625"/>
      <c r="Q22" s="626"/>
      <c r="R22" s="627">
        <v>10189795</v>
      </c>
      <c r="S22" s="628"/>
      <c r="T22" s="628"/>
      <c r="U22" s="628"/>
      <c r="V22" s="628"/>
      <c r="W22" s="628"/>
      <c r="X22" s="628"/>
      <c r="Y22" s="629"/>
      <c r="Z22" s="663">
        <v>30.2</v>
      </c>
      <c r="AA22" s="663"/>
      <c r="AB22" s="663"/>
      <c r="AC22" s="663"/>
      <c r="AD22" s="664">
        <v>10189795</v>
      </c>
      <c r="AE22" s="664"/>
      <c r="AF22" s="664"/>
      <c r="AG22" s="664"/>
      <c r="AH22" s="664"/>
      <c r="AI22" s="664"/>
      <c r="AJ22" s="664"/>
      <c r="AK22" s="664"/>
      <c r="AL22" s="630">
        <v>60.2</v>
      </c>
      <c r="AM22" s="631"/>
      <c r="AN22" s="631"/>
      <c r="AO22" s="665"/>
      <c r="AP22" s="624" t="s">
        <v>223</v>
      </c>
      <c r="AQ22" s="699"/>
      <c r="AR22" s="699"/>
      <c r="AS22" s="699"/>
      <c r="AT22" s="699"/>
      <c r="AU22" s="699"/>
      <c r="AV22" s="699"/>
      <c r="AW22" s="699"/>
      <c r="AX22" s="699"/>
      <c r="AY22" s="699"/>
      <c r="AZ22" s="699"/>
      <c r="BA22" s="699"/>
      <c r="BB22" s="699"/>
      <c r="BC22" s="699"/>
      <c r="BD22" s="699"/>
      <c r="BE22" s="699"/>
      <c r="BF22" s="700"/>
      <c r="BG22" s="627" t="s">
        <v>185</v>
      </c>
      <c r="BH22" s="628"/>
      <c r="BI22" s="628"/>
      <c r="BJ22" s="628"/>
      <c r="BK22" s="628"/>
      <c r="BL22" s="628"/>
      <c r="BM22" s="628"/>
      <c r="BN22" s="629"/>
      <c r="BO22" s="663" t="s">
        <v>185</v>
      </c>
      <c r="BP22" s="663"/>
      <c r="BQ22" s="663"/>
      <c r="BR22" s="663"/>
      <c r="BS22" s="664" t="s">
        <v>185</v>
      </c>
      <c r="BT22" s="664"/>
      <c r="BU22" s="664"/>
      <c r="BV22" s="664"/>
      <c r="BW22" s="664"/>
      <c r="BX22" s="664"/>
      <c r="BY22" s="664"/>
      <c r="BZ22" s="664"/>
      <c r="CA22" s="664"/>
      <c r="CB22" s="695"/>
      <c r="CD22" s="679" t="s">
        <v>224</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24" t="s">
        <v>225</v>
      </c>
      <c r="C23" s="625"/>
      <c r="D23" s="625"/>
      <c r="E23" s="625"/>
      <c r="F23" s="625"/>
      <c r="G23" s="625"/>
      <c r="H23" s="625"/>
      <c r="I23" s="625"/>
      <c r="J23" s="625"/>
      <c r="K23" s="625"/>
      <c r="L23" s="625"/>
      <c r="M23" s="625"/>
      <c r="N23" s="625"/>
      <c r="O23" s="625"/>
      <c r="P23" s="625"/>
      <c r="Q23" s="626"/>
      <c r="R23" s="627">
        <v>1577192</v>
      </c>
      <c r="S23" s="628"/>
      <c r="T23" s="628"/>
      <c r="U23" s="628"/>
      <c r="V23" s="628"/>
      <c r="W23" s="628"/>
      <c r="X23" s="628"/>
      <c r="Y23" s="629"/>
      <c r="Z23" s="663">
        <v>4.7</v>
      </c>
      <c r="AA23" s="663"/>
      <c r="AB23" s="663"/>
      <c r="AC23" s="663"/>
      <c r="AD23" s="664" t="s">
        <v>176</v>
      </c>
      <c r="AE23" s="664"/>
      <c r="AF23" s="664"/>
      <c r="AG23" s="664"/>
      <c r="AH23" s="664"/>
      <c r="AI23" s="664"/>
      <c r="AJ23" s="664"/>
      <c r="AK23" s="664"/>
      <c r="AL23" s="630" t="s">
        <v>185</v>
      </c>
      <c r="AM23" s="631"/>
      <c r="AN23" s="631"/>
      <c r="AO23" s="665"/>
      <c r="AP23" s="624" t="s">
        <v>226</v>
      </c>
      <c r="AQ23" s="699"/>
      <c r="AR23" s="699"/>
      <c r="AS23" s="699"/>
      <c r="AT23" s="699"/>
      <c r="AU23" s="699"/>
      <c r="AV23" s="699"/>
      <c r="AW23" s="699"/>
      <c r="AX23" s="699"/>
      <c r="AY23" s="699"/>
      <c r="AZ23" s="699"/>
      <c r="BA23" s="699"/>
      <c r="BB23" s="699"/>
      <c r="BC23" s="699"/>
      <c r="BD23" s="699"/>
      <c r="BE23" s="699"/>
      <c r="BF23" s="700"/>
      <c r="BG23" s="627">
        <v>144603</v>
      </c>
      <c r="BH23" s="628"/>
      <c r="BI23" s="628"/>
      <c r="BJ23" s="628"/>
      <c r="BK23" s="628"/>
      <c r="BL23" s="628"/>
      <c r="BM23" s="628"/>
      <c r="BN23" s="629"/>
      <c r="BO23" s="663">
        <v>2.8</v>
      </c>
      <c r="BP23" s="663"/>
      <c r="BQ23" s="663"/>
      <c r="BR23" s="663"/>
      <c r="BS23" s="664" t="s">
        <v>185</v>
      </c>
      <c r="BT23" s="664"/>
      <c r="BU23" s="664"/>
      <c r="BV23" s="664"/>
      <c r="BW23" s="664"/>
      <c r="BX23" s="664"/>
      <c r="BY23" s="664"/>
      <c r="BZ23" s="664"/>
      <c r="CA23" s="664"/>
      <c r="CB23" s="695"/>
      <c r="CD23" s="679" t="s">
        <v>164</v>
      </c>
      <c r="CE23" s="680"/>
      <c r="CF23" s="680"/>
      <c r="CG23" s="680"/>
      <c r="CH23" s="680"/>
      <c r="CI23" s="680"/>
      <c r="CJ23" s="680"/>
      <c r="CK23" s="680"/>
      <c r="CL23" s="680"/>
      <c r="CM23" s="680"/>
      <c r="CN23" s="680"/>
      <c r="CO23" s="680"/>
      <c r="CP23" s="680"/>
      <c r="CQ23" s="681"/>
      <c r="CR23" s="679" t="s">
        <v>227</v>
      </c>
      <c r="CS23" s="680"/>
      <c r="CT23" s="680"/>
      <c r="CU23" s="680"/>
      <c r="CV23" s="680"/>
      <c r="CW23" s="680"/>
      <c r="CX23" s="680"/>
      <c r="CY23" s="681"/>
      <c r="CZ23" s="679" t="s">
        <v>228</v>
      </c>
      <c r="DA23" s="680"/>
      <c r="DB23" s="680"/>
      <c r="DC23" s="681"/>
      <c r="DD23" s="679" t="s">
        <v>229</v>
      </c>
      <c r="DE23" s="680"/>
      <c r="DF23" s="680"/>
      <c r="DG23" s="680"/>
      <c r="DH23" s="680"/>
      <c r="DI23" s="680"/>
      <c r="DJ23" s="680"/>
      <c r="DK23" s="681"/>
      <c r="DL23" s="711" t="s">
        <v>230</v>
      </c>
      <c r="DM23" s="712"/>
      <c r="DN23" s="712"/>
      <c r="DO23" s="712"/>
      <c r="DP23" s="712"/>
      <c r="DQ23" s="712"/>
      <c r="DR23" s="712"/>
      <c r="DS23" s="712"/>
      <c r="DT23" s="712"/>
      <c r="DU23" s="712"/>
      <c r="DV23" s="713"/>
      <c r="DW23" s="679" t="s">
        <v>231</v>
      </c>
      <c r="DX23" s="680"/>
      <c r="DY23" s="680"/>
      <c r="DZ23" s="680"/>
      <c r="EA23" s="680"/>
      <c r="EB23" s="680"/>
      <c r="EC23" s="681"/>
    </row>
    <row r="24" spans="2:133" ht="11.25" customHeight="1" x14ac:dyDescent="0.2">
      <c r="B24" s="624" t="s">
        <v>232</v>
      </c>
      <c r="C24" s="625"/>
      <c r="D24" s="625"/>
      <c r="E24" s="625"/>
      <c r="F24" s="625"/>
      <c r="G24" s="625"/>
      <c r="H24" s="625"/>
      <c r="I24" s="625"/>
      <c r="J24" s="625"/>
      <c r="K24" s="625"/>
      <c r="L24" s="625"/>
      <c r="M24" s="625"/>
      <c r="N24" s="625"/>
      <c r="O24" s="625"/>
      <c r="P24" s="625"/>
      <c r="Q24" s="626"/>
      <c r="R24" s="627" t="s">
        <v>176</v>
      </c>
      <c r="S24" s="628"/>
      <c r="T24" s="628"/>
      <c r="U24" s="628"/>
      <c r="V24" s="628"/>
      <c r="W24" s="628"/>
      <c r="X24" s="628"/>
      <c r="Y24" s="629"/>
      <c r="Z24" s="663" t="s">
        <v>185</v>
      </c>
      <c r="AA24" s="663"/>
      <c r="AB24" s="663"/>
      <c r="AC24" s="663"/>
      <c r="AD24" s="664" t="s">
        <v>185</v>
      </c>
      <c r="AE24" s="664"/>
      <c r="AF24" s="664"/>
      <c r="AG24" s="664"/>
      <c r="AH24" s="664"/>
      <c r="AI24" s="664"/>
      <c r="AJ24" s="664"/>
      <c r="AK24" s="664"/>
      <c r="AL24" s="630" t="s">
        <v>176</v>
      </c>
      <c r="AM24" s="631"/>
      <c r="AN24" s="631"/>
      <c r="AO24" s="665"/>
      <c r="AP24" s="624" t="s">
        <v>233</v>
      </c>
      <c r="AQ24" s="699"/>
      <c r="AR24" s="699"/>
      <c r="AS24" s="699"/>
      <c r="AT24" s="699"/>
      <c r="AU24" s="699"/>
      <c r="AV24" s="699"/>
      <c r="AW24" s="699"/>
      <c r="AX24" s="699"/>
      <c r="AY24" s="699"/>
      <c r="AZ24" s="699"/>
      <c r="BA24" s="699"/>
      <c r="BB24" s="699"/>
      <c r="BC24" s="699"/>
      <c r="BD24" s="699"/>
      <c r="BE24" s="699"/>
      <c r="BF24" s="700"/>
      <c r="BG24" s="627" t="s">
        <v>185</v>
      </c>
      <c r="BH24" s="628"/>
      <c r="BI24" s="628"/>
      <c r="BJ24" s="628"/>
      <c r="BK24" s="628"/>
      <c r="BL24" s="628"/>
      <c r="BM24" s="628"/>
      <c r="BN24" s="629"/>
      <c r="BO24" s="663" t="s">
        <v>185</v>
      </c>
      <c r="BP24" s="663"/>
      <c r="BQ24" s="663"/>
      <c r="BR24" s="663"/>
      <c r="BS24" s="664" t="s">
        <v>176</v>
      </c>
      <c r="BT24" s="664"/>
      <c r="BU24" s="664"/>
      <c r="BV24" s="664"/>
      <c r="BW24" s="664"/>
      <c r="BX24" s="664"/>
      <c r="BY24" s="664"/>
      <c r="BZ24" s="664"/>
      <c r="CA24" s="664"/>
      <c r="CB24" s="695"/>
      <c r="CD24" s="676" t="s">
        <v>234</v>
      </c>
      <c r="CE24" s="677"/>
      <c r="CF24" s="677"/>
      <c r="CG24" s="677"/>
      <c r="CH24" s="677"/>
      <c r="CI24" s="677"/>
      <c r="CJ24" s="677"/>
      <c r="CK24" s="677"/>
      <c r="CL24" s="677"/>
      <c r="CM24" s="677"/>
      <c r="CN24" s="677"/>
      <c r="CO24" s="677"/>
      <c r="CP24" s="677"/>
      <c r="CQ24" s="678"/>
      <c r="CR24" s="673">
        <v>15119548</v>
      </c>
      <c r="CS24" s="674"/>
      <c r="CT24" s="674"/>
      <c r="CU24" s="674"/>
      <c r="CV24" s="674"/>
      <c r="CW24" s="674"/>
      <c r="CX24" s="674"/>
      <c r="CY24" s="702"/>
      <c r="CZ24" s="703">
        <v>48</v>
      </c>
      <c r="DA24" s="686"/>
      <c r="DB24" s="686"/>
      <c r="DC24" s="705"/>
      <c r="DD24" s="701">
        <v>9929783</v>
      </c>
      <c r="DE24" s="674"/>
      <c r="DF24" s="674"/>
      <c r="DG24" s="674"/>
      <c r="DH24" s="674"/>
      <c r="DI24" s="674"/>
      <c r="DJ24" s="674"/>
      <c r="DK24" s="702"/>
      <c r="DL24" s="701">
        <v>9764747</v>
      </c>
      <c r="DM24" s="674"/>
      <c r="DN24" s="674"/>
      <c r="DO24" s="674"/>
      <c r="DP24" s="674"/>
      <c r="DQ24" s="674"/>
      <c r="DR24" s="674"/>
      <c r="DS24" s="674"/>
      <c r="DT24" s="674"/>
      <c r="DU24" s="674"/>
      <c r="DV24" s="702"/>
      <c r="DW24" s="703">
        <v>57.1</v>
      </c>
      <c r="DX24" s="686"/>
      <c r="DY24" s="686"/>
      <c r="DZ24" s="686"/>
      <c r="EA24" s="686"/>
      <c r="EB24" s="686"/>
      <c r="EC24" s="704"/>
    </row>
    <row r="25" spans="2:133" ht="11.25" customHeight="1" x14ac:dyDescent="0.2">
      <c r="B25" s="624" t="s">
        <v>235</v>
      </c>
      <c r="C25" s="625"/>
      <c r="D25" s="625"/>
      <c r="E25" s="625"/>
      <c r="F25" s="625"/>
      <c r="G25" s="625"/>
      <c r="H25" s="625"/>
      <c r="I25" s="625"/>
      <c r="J25" s="625"/>
      <c r="K25" s="625"/>
      <c r="L25" s="625"/>
      <c r="M25" s="625"/>
      <c r="N25" s="625"/>
      <c r="O25" s="625"/>
      <c r="P25" s="625"/>
      <c r="Q25" s="626"/>
      <c r="R25" s="627">
        <v>18601462</v>
      </c>
      <c r="S25" s="628"/>
      <c r="T25" s="628"/>
      <c r="U25" s="628"/>
      <c r="V25" s="628"/>
      <c r="W25" s="628"/>
      <c r="X25" s="628"/>
      <c r="Y25" s="629"/>
      <c r="Z25" s="663">
        <v>55.1</v>
      </c>
      <c r="AA25" s="663"/>
      <c r="AB25" s="663"/>
      <c r="AC25" s="663"/>
      <c r="AD25" s="664">
        <v>16879667</v>
      </c>
      <c r="AE25" s="664"/>
      <c r="AF25" s="664"/>
      <c r="AG25" s="664"/>
      <c r="AH25" s="664"/>
      <c r="AI25" s="664"/>
      <c r="AJ25" s="664"/>
      <c r="AK25" s="664"/>
      <c r="AL25" s="630">
        <v>99.8</v>
      </c>
      <c r="AM25" s="631"/>
      <c r="AN25" s="631"/>
      <c r="AO25" s="665"/>
      <c r="AP25" s="624" t="s">
        <v>236</v>
      </c>
      <c r="AQ25" s="699"/>
      <c r="AR25" s="699"/>
      <c r="AS25" s="699"/>
      <c r="AT25" s="699"/>
      <c r="AU25" s="699"/>
      <c r="AV25" s="699"/>
      <c r="AW25" s="699"/>
      <c r="AX25" s="699"/>
      <c r="AY25" s="699"/>
      <c r="AZ25" s="699"/>
      <c r="BA25" s="699"/>
      <c r="BB25" s="699"/>
      <c r="BC25" s="699"/>
      <c r="BD25" s="699"/>
      <c r="BE25" s="699"/>
      <c r="BF25" s="700"/>
      <c r="BG25" s="627" t="s">
        <v>185</v>
      </c>
      <c r="BH25" s="628"/>
      <c r="BI25" s="628"/>
      <c r="BJ25" s="628"/>
      <c r="BK25" s="628"/>
      <c r="BL25" s="628"/>
      <c r="BM25" s="628"/>
      <c r="BN25" s="629"/>
      <c r="BO25" s="663" t="s">
        <v>185</v>
      </c>
      <c r="BP25" s="663"/>
      <c r="BQ25" s="663"/>
      <c r="BR25" s="663"/>
      <c r="BS25" s="664" t="s">
        <v>185</v>
      </c>
      <c r="BT25" s="664"/>
      <c r="BU25" s="664"/>
      <c r="BV25" s="664"/>
      <c r="BW25" s="664"/>
      <c r="BX25" s="664"/>
      <c r="BY25" s="664"/>
      <c r="BZ25" s="664"/>
      <c r="CA25" s="664"/>
      <c r="CB25" s="695"/>
      <c r="CD25" s="624" t="s">
        <v>237</v>
      </c>
      <c r="CE25" s="625"/>
      <c r="CF25" s="625"/>
      <c r="CG25" s="625"/>
      <c r="CH25" s="625"/>
      <c r="CI25" s="625"/>
      <c r="CJ25" s="625"/>
      <c r="CK25" s="625"/>
      <c r="CL25" s="625"/>
      <c r="CM25" s="625"/>
      <c r="CN25" s="625"/>
      <c r="CO25" s="625"/>
      <c r="CP25" s="625"/>
      <c r="CQ25" s="626"/>
      <c r="CR25" s="627">
        <v>4440243</v>
      </c>
      <c r="CS25" s="636"/>
      <c r="CT25" s="636"/>
      <c r="CU25" s="636"/>
      <c r="CV25" s="636"/>
      <c r="CW25" s="636"/>
      <c r="CX25" s="636"/>
      <c r="CY25" s="637"/>
      <c r="CZ25" s="630">
        <v>14.1</v>
      </c>
      <c r="DA25" s="638"/>
      <c r="DB25" s="638"/>
      <c r="DC25" s="639"/>
      <c r="DD25" s="633">
        <v>4159033</v>
      </c>
      <c r="DE25" s="636"/>
      <c r="DF25" s="636"/>
      <c r="DG25" s="636"/>
      <c r="DH25" s="636"/>
      <c r="DI25" s="636"/>
      <c r="DJ25" s="636"/>
      <c r="DK25" s="637"/>
      <c r="DL25" s="633">
        <v>4020914</v>
      </c>
      <c r="DM25" s="636"/>
      <c r="DN25" s="636"/>
      <c r="DO25" s="636"/>
      <c r="DP25" s="636"/>
      <c r="DQ25" s="636"/>
      <c r="DR25" s="636"/>
      <c r="DS25" s="636"/>
      <c r="DT25" s="636"/>
      <c r="DU25" s="636"/>
      <c r="DV25" s="637"/>
      <c r="DW25" s="630">
        <v>23.5</v>
      </c>
      <c r="DX25" s="638"/>
      <c r="DY25" s="638"/>
      <c r="DZ25" s="638"/>
      <c r="EA25" s="638"/>
      <c r="EB25" s="638"/>
      <c r="EC25" s="652"/>
    </row>
    <row r="26" spans="2:133" ht="11.25" customHeight="1" x14ac:dyDescent="0.2">
      <c r="B26" s="624" t="s">
        <v>238</v>
      </c>
      <c r="C26" s="625"/>
      <c r="D26" s="625"/>
      <c r="E26" s="625"/>
      <c r="F26" s="625"/>
      <c r="G26" s="625"/>
      <c r="H26" s="625"/>
      <c r="I26" s="625"/>
      <c r="J26" s="625"/>
      <c r="K26" s="625"/>
      <c r="L26" s="625"/>
      <c r="M26" s="625"/>
      <c r="N26" s="625"/>
      <c r="O26" s="625"/>
      <c r="P26" s="625"/>
      <c r="Q26" s="626"/>
      <c r="R26" s="627">
        <v>6042</v>
      </c>
      <c r="S26" s="628"/>
      <c r="T26" s="628"/>
      <c r="U26" s="628"/>
      <c r="V26" s="628"/>
      <c r="W26" s="628"/>
      <c r="X26" s="628"/>
      <c r="Y26" s="629"/>
      <c r="Z26" s="663">
        <v>0</v>
      </c>
      <c r="AA26" s="663"/>
      <c r="AB26" s="663"/>
      <c r="AC26" s="663"/>
      <c r="AD26" s="664">
        <v>6042</v>
      </c>
      <c r="AE26" s="664"/>
      <c r="AF26" s="664"/>
      <c r="AG26" s="664"/>
      <c r="AH26" s="664"/>
      <c r="AI26" s="664"/>
      <c r="AJ26" s="664"/>
      <c r="AK26" s="664"/>
      <c r="AL26" s="630">
        <v>0</v>
      </c>
      <c r="AM26" s="631"/>
      <c r="AN26" s="631"/>
      <c r="AO26" s="665"/>
      <c r="AP26" s="624" t="s">
        <v>239</v>
      </c>
      <c r="AQ26" s="699"/>
      <c r="AR26" s="699"/>
      <c r="AS26" s="699"/>
      <c r="AT26" s="699"/>
      <c r="AU26" s="699"/>
      <c r="AV26" s="699"/>
      <c r="AW26" s="699"/>
      <c r="AX26" s="699"/>
      <c r="AY26" s="699"/>
      <c r="AZ26" s="699"/>
      <c r="BA26" s="699"/>
      <c r="BB26" s="699"/>
      <c r="BC26" s="699"/>
      <c r="BD26" s="699"/>
      <c r="BE26" s="699"/>
      <c r="BF26" s="700"/>
      <c r="BG26" s="627" t="s">
        <v>176</v>
      </c>
      <c r="BH26" s="628"/>
      <c r="BI26" s="628"/>
      <c r="BJ26" s="628"/>
      <c r="BK26" s="628"/>
      <c r="BL26" s="628"/>
      <c r="BM26" s="628"/>
      <c r="BN26" s="629"/>
      <c r="BO26" s="663" t="s">
        <v>185</v>
      </c>
      <c r="BP26" s="663"/>
      <c r="BQ26" s="663"/>
      <c r="BR26" s="663"/>
      <c r="BS26" s="664" t="s">
        <v>185</v>
      </c>
      <c r="BT26" s="664"/>
      <c r="BU26" s="664"/>
      <c r="BV26" s="664"/>
      <c r="BW26" s="664"/>
      <c r="BX26" s="664"/>
      <c r="BY26" s="664"/>
      <c r="BZ26" s="664"/>
      <c r="CA26" s="664"/>
      <c r="CB26" s="695"/>
      <c r="CD26" s="624" t="s">
        <v>240</v>
      </c>
      <c r="CE26" s="625"/>
      <c r="CF26" s="625"/>
      <c r="CG26" s="625"/>
      <c r="CH26" s="625"/>
      <c r="CI26" s="625"/>
      <c r="CJ26" s="625"/>
      <c r="CK26" s="625"/>
      <c r="CL26" s="625"/>
      <c r="CM26" s="625"/>
      <c r="CN26" s="625"/>
      <c r="CO26" s="625"/>
      <c r="CP26" s="625"/>
      <c r="CQ26" s="626"/>
      <c r="CR26" s="627">
        <v>2651153</v>
      </c>
      <c r="CS26" s="628"/>
      <c r="CT26" s="628"/>
      <c r="CU26" s="628"/>
      <c r="CV26" s="628"/>
      <c r="CW26" s="628"/>
      <c r="CX26" s="628"/>
      <c r="CY26" s="629"/>
      <c r="CZ26" s="630">
        <v>8.4</v>
      </c>
      <c r="DA26" s="638"/>
      <c r="DB26" s="638"/>
      <c r="DC26" s="639"/>
      <c r="DD26" s="633">
        <v>2508392</v>
      </c>
      <c r="DE26" s="628"/>
      <c r="DF26" s="628"/>
      <c r="DG26" s="628"/>
      <c r="DH26" s="628"/>
      <c r="DI26" s="628"/>
      <c r="DJ26" s="628"/>
      <c r="DK26" s="629"/>
      <c r="DL26" s="633" t="s">
        <v>185</v>
      </c>
      <c r="DM26" s="628"/>
      <c r="DN26" s="628"/>
      <c r="DO26" s="628"/>
      <c r="DP26" s="628"/>
      <c r="DQ26" s="628"/>
      <c r="DR26" s="628"/>
      <c r="DS26" s="628"/>
      <c r="DT26" s="628"/>
      <c r="DU26" s="628"/>
      <c r="DV26" s="629"/>
      <c r="DW26" s="630" t="s">
        <v>176</v>
      </c>
      <c r="DX26" s="638"/>
      <c r="DY26" s="638"/>
      <c r="DZ26" s="638"/>
      <c r="EA26" s="638"/>
      <c r="EB26" s="638"/>
      <c r="EC26" s="652"/>
    </row>
    <row r="27" spans="2:133" ht="11.25" customHeight="1" x14ac:dyDescent="0.2">
      <c r="B27" s="624" t="s">
        <v>241</v>
      </c>
      <c r="C27" s="625"/>
      <c r="D27" s="625"/>
      <c r="E27" s="625"/>
      <c r="F27" s="625"/>
      <c r="G27" s="625"/>
      <c r="H27" s="625"/>
      <c r="I27" s="625"/>
      <c r="J27" s="625"/>
      <c r="K27" s="625"/>
      <c r="L27" s="625"/>
      <c r="M27" s="625"/>
      <c r="N27" s="625"/>
      <c r="O27" s="625"/>
      <c r="P27" s="625"/>
      <c r="Q27" s="626"/>
      <c r="R27" s="627">
        <v>122050</v>
      </c>
      <c r="S27" s="628"/>
      <c r="T27" s="628"/>
      <c r="U27" s="628"/>
      <c r="V27" s="628"/>
      <c r="W27" s="628"/>
      <c r="X27" s="628"/>
      <c r="Y27" s="629"/>
      <c r="Z27" s="663">
        <v>0.4</v>
      </c>
      <c r="AA27" s="663"/>
      <c r="AB27" s="663"/>
      <c r="AC27" s="663"/>
      <c r="AD27" s="664" t="s">
        <v>185</v>
      </c>
      <c r="AE27" s="664"/>
      <c r="AF27" s="664"/>
      <c r="AG27" s="664"/>
      <c r="AH27" s="664"/>
      <c r="AI27" s="664"/>
      <c r="AJ27" s="664"/>
      <c r="AK27" s="664"/>
      <c r="AL27" s="630" t="s">
        <v>185</v>
      </c>
      <c r="AM27" s="631"/>
      <c r="AN27" s="631"/>
      <c r="AO27" s="665"/>
      <c r="AP27" s="624" t="s">
        <v>242</v>
      </c>
      <c r="AQ27" s="625"/>
      <c r="AR27" s="625"/>
      <c r="AS27" s="625"/>
      <c r="AT27" s="625"/>
      <c r="AU27" s="625"/>
      <c r="AV27" s="625"/>
      <c r="AW27" s="625"/>
      <c r="AX27" s="625"/>
      <c r="AY27" s="625"/>
      <c r="AZ27" s="625"/>
      <c r="BA27" s="625"/>
      <c r="BB27" s="625"/>
      <c r="BC27" s="625"/>
      <c r="BD27" s="625"/>
      <c r="BE27" s="625"/>
      <c r="BF27" s="626"/>
      <c r="BG27" s="627">
        <v>5140886</v>
      </c>
      <c r="BH27" s="628"/>
      <c r="BI27" s="628"/>
      <c r="BJ27" s="628"/>
      <c r="BK27" s="628"/>
      <c r="BL27" s="628"/>
      <c r="BM27" s="628"/>
      <c r="BN27" s="629"/>
      <c r="BO27" s="663">
        <v>100</v>
      </c>
      <c r="BP27" s="663"/>
      <c r="BQ27" s="663"/>
      <c r="BR27" s="663"/>
      <c r="BS27" s="664">
        <v>68553</v>
      </c>
      <c r="BT27" s="664"/>
      <c r="BU27" s="664"/>
      <c r="BV27" s="664"/>
      <c r="BW27" s="664"/>
      <c r="BX27" s="664"/>
      <c r="BY27" s="664"/>
      <c r="BZ27" s="664"/>
      <c r="CA27" s="664"/>
      <c r="CB27" s="695"/>
      <c r="CD27" s="624" t="s">
        <v>243</v>
      </c>
      <c r="CE27" s="625"/>
      <c r="CF27" s="625"/>
      <c r="CG27" s="625"/>
      <c r="CH27" s="625"/>
      <c r="CI27" s="625"/>
      <c r="CJ27" s="625"/>
      <c r="CK27" s="625"/>
      <c r="CL27" s="625"/>
      <c r="CM27" s="625"/>
      <c r="CN27" s="625"/>
      <c r="CO27" s="625"/>
      <c r="CP27" s="625"/>
      <c r="CQ27" s="626"/>
      <c r="CR27" s="627">
        <v>6604206</v>
      </c>
      <c r="CS27" s="636"/>
      <c r="CT27" s="636"/>
      <c r="CU27" s="636"/>
      <c r="CV27" s="636"/>
      <c r="CW27" s="636"/>
      <c r="CX27" s="636"/>
      <c r="CY27" s="637"/>
      <c r="CZ27" s="630">
        <v>21</v>
      </c>
      <c r="DA27" s="638"/>
      <c r="DB27" s="638"/>
      <c r="DC27" s="639"/>
      <c r="DD27" s="633">
        <v>1808906</v>
      </c>
      <c r="DE27" s="636"/>
      <c r="DF27" s="636"/>
      <c r="DG27" s="636"/>
      <c r="DH27" s="636"/>
      <c r="DI27" s="636"/>
      <c r="DJ27" s="636"/>
      <c r="DK27" s="637"/>
      <c r="DL27" s="633">
        <v>1781989</v>
      </c>
      <c r="DM27" s="636"/>
      <c r="DN27" s="636"/>
      <c r="DO27" s="636"/>
      <c r="DP27" s="636"/>
      <c r="DQ27" s="636"/>
      <c r="DR27" s="636"/>
      <c r="DS27" s="636"/>
      <c r="DT27" s="636"/>
      <c r="DU27" s="636"/>
      <c r="DV27" s="637"/>
      <c r="DW27" s="630">
        <v>10.4</v>
      </c>
      <c r="DX27" s="638"/>
      <c r="DY27" s="638"/>
      <c r="DZ27" s="638"/>
      <c r="EA27" s="638"/>
      <c r="EB27" s="638"/>
      <c r="EC27" s="652"/>
    </row>
    <row r="28" spans="2:133" ht="11.25" customHeight="1" x14ac:dyDescent="0.2">
      <c r="B28" s="624" t="s">
        <v>244</v>
      </c>
      <c r="C28" s="625"/>
      <c r="D28" s="625"/>
      <c r="E28" s="625"/>
      <c r="F28" s="625"/>
      <c r="G28" s="625"/>
      <c r="H28" s="625"/>
      <c r="I28" s="625"/>
      <c r="J28" s="625"/>
      <c r="K28" s="625"/>
      <c r="L28" s="625"/>
      <c r="M28" s="625"/>
      <c r="N28" s="625"/>
      <c r="O28" s="625"/>
      <c r="P28" s="625"/>
      <c r="Q28" s="626"/>
      <c r="R28" s="627">
        <v>250646</v>
      </c>
      <c r="S28" s="628"/>
      <c r="T28" s="628"/>
      <c r="U28" s="628"/>
      <c r="V28" s="628"/>
      <c r="W28" s="628"/>
      <c r="X28" s="628"/>
      <c r="Y28" s="629"/>
      <c r="Z28" s="663">
        <v>0.7</v>
      </c>
      <c r="AA28" s="663"/>
      <c r="AB28" s="663"/>
      <c r="AC28" s="663"/>
      <c r="AD28" s="664">
        <v>17672</v>
      </c>
      <c r="AE28" s="664"/>
      <c r="AF28" s="664"/>
      <c r="AG28" s="664"/>
      <c r="AH28" s="664"/>
      <c r="AI28" s="664"/>
      <c r="AJ28" s="664"/>
      <c r="AK28" s="664"/>
      <c r="AL28" s="630">
        <v>0.1</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245</v>
      </c>
      <c r="CE28" s="625"/>
      <c r="CF28" s="625"/>
      <c r="CG28" s="625"/>
      <c r="CH28" s="625"/>
      <c r="CI28" s="625"/>
      <c r="CJ28" s="625"/>
      <c r="CK28" s="625"/>
      <c r="CL28" s="625"/>
      <c r="CM28" s="625"/>
      <c r="CN28" s="625"/>
      <c r="CO28" s="625"/>
      <c r="CP28" s="625"/>
      <c r="CQ28" s="626"/>
      <c r="CR28" s="627">
        <v>4075099</v>
      </c>
      <c r="CS28" s="628"/>
      <c r="CT28" s="628"/>
      <c r="CU28" s="628"/>
      <c r="CV28" s="628"/>
      <c r="CW28" s="628"/>
      <c r="CX28" s="628"/>
      <c r="CY28" s="629"/>
      <c r="CZ28" s="630">
        <v>12.9</v>
      </c>
      <c r="DA28" s="638"/>
      <c r="DB28" s="638"/>
      <c r="DC28" s="639"/>
      <c r="DD28" s="633">
        <v>3961844</v>
      </c>
      <c r="DE28" s="628"/>
      <c r="DF28" s="628"/>
      <c r="DG28" s="628"/>
      <c r="DH28" s="628"/>
      <c r="DI28" s="628"/>
      <c r="DJ28" s="628"/>
      <c r="DK28" s="629"/>
      <c r="DL28" s="633">
        <v>3961844</v>
      </c>
      <c r="DM28" s="628"/>
      <c r="DN28" s="628"/>
      <c r="DO28" s="628"/>
      <c r="DP28" s="628"/>
      <c r="DQ28" s="628"/>
      <c r="DR28" s="628"/>
      <c r="DS28" s="628"/>
      <c r="DT28" s="628"/>
      <c r="DU28" s="628"/>
      <c r="DV28" s="629"/>
      <c r="DW28" s="630">
        <v>23.2</v>
      </c>
      <c r="DX28" s="638"/>
      <c r="DY28" s="638"/>
      <c r="DZ28" s="638"/>
      <c r="EA28" s="638"/>
      <c r="EB28" s="638"/>
      <c r="EC28" s="652"/>
    </row>
    <row r="29" spans="2:133" ht="11.25" customHeight="1" x14ac:dyDescent="0.2">
      <c r="B29" s="624" t="s">
        <v>246</v>
      </c>
      <c r="C29" s="625"/>
      <c r="D29" s="625"/>
      <c r="E29" s="625"/>
      <c r="F29" s="625"/>
      <c r="G29" s="625"/>
      <c r="H29" s="625"/>
      <c r="I29" s="625"/>
      <c r="J29" s="625"/>
      <c r="K29" s="625"/>
      <c r="L29" s="625"/>
      <c r="M29" s="625"/>
      <c r="N29" s="625"/>
      <c r="O29" s="625"/>
      <c r="P29" s="625"/>
      <c r="Q29" s="626"/>
      <c r="R29" s="627">
        <v>167528</v>
      </c>
      <c r="S29" s="628"/>
      <c r="T29" s="628"/>
      <c r="U29" s="628"/>
      <c r="V29" s="628"/>
      <c r="W29" s="628"/>
      <c r="X29" s="628"/>
      <c r="Y29" s="629"/>
      <c r="Z29" s="663">
        <v>0.5</v>
      </c>
      <c r="AA29" s="663"/>
      <c r="AB29" s="663"/>
      <c r="AC29" s="663"/>
      <c r="AD29" s="664">
        <v>4272</v>
      </c>
      <c r="AE29" s="664"/>
      <c r="AF29" s="664"/>
      <c r="AG29" s="664"/>
      <c r="AH29" s="664"/>
      <c r="AI29" s="664"/>
      <c r="AJ29" s="664"/>
      <c r="AK29" s="664"/>
      <c r="AL29" s="630">
        <v>0</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247</v>
      </c>
      <c r="CE29" s="641"/>
      <c r="CF29" s="624" t="s">
        <v>248</v>
      </c>
      <c r="CG29" s="625"/>
      <c r="CH29" s="625"/>
      <c r="CI29" s="625"/>
      <c r="CJ29" s="625"/>
      <c r="CK29" s="625"/>
      <c r="CL29" s="625"/>
      <c r="CM29" s="625"/>
      <c r="CN29" s="625"/>
      <c r="CO29" s="625"/>
      <c r="CP29" s="625"/>
      <c r="CQ29" s="626"/>
      <c r="CR29" s="627">
        <v>4075039</v>
      </c>
      <c r="CS29" s="636"/>
      <c r="CT29" s="636"/>
      <c r="CU29" s="636"/>
      <c r="CV29" s="636"/>
      <c r="CW29" s="636"/>
      <c r="CX29" s="636"/>
      <c r="CY29" s="637"/>
      <c r="CZ29" s="630">
        <v>12.9</v>
      </c>
      <c r="DA29" s="638"/>
      <c r="DB29" s="638"/>
      <c r="DC29" s="639"/>
      <c r="DD29" s="633">
        <v>3961784</v>
      </c>
      <c r="DE29" s="636"/>
      <c r="DF29" s="636"/>
      <c r="DG29" s="636"/>
      <c r="DH29" s="636"/>
      <c r="DI29" s="636"/>
      <c r="DJ29" s="636"/>
      <c r="DK29" s="637"/>
      <c r="DL29" s="633">
        <v>3961784</v>
      </c>
      <c r="DM29" s="636"/>
      <c r="DN29" s="636"/>
      <c r="DO29" s="636"/>
      <c r="DP29" s="636"/>
      <c r="DQ29" s="636"/>
      <c r="DR29" s="636"/>
      <c r="DS29" s="636"/>
      <c r="DT29" s="636"/>
      <c r="DU29" s="636"/>
      <c r="DV29" s="637"/>
      <c r="DW29" s="630">
        <v>23.2</v>
      </c>
      <c r="DX29" s="638"/>
      <c r="DY29" s="638"/>
      <c r="DZ29" s="638"/>
      <c r="EA29" s="638"/>
      <c r="EB29" s="638"/>
      <c r="EC29" s="652"/>
    </row>
    <row r="30" spans="2:133" ht="11.25" customHeight="1" x14ac:dyDescent="0.2">
      <c r="B30" s="624" t="s">
        <v>249</v>
      </c>
      <c r="C30" s="625"/>
      <c r="D30" s="625"/>
      <c r="E30" s="625"/>
      <c r="F30" s="625"/>
      <c r="G30" s="625"/>
      <c r="H30" s="625"/>
      <c r="I30" s="625"/>
      <c r="J30" s="625"/>
      <c r="K30" s="625"/>
      <c r="L30" s="625"/>
      <c r="M30" s="625"/>
      <c r="N30" s="625"/>
      <c r="O30" s="625"/>
      <c r="P30" s="625"/>
      <c r="Q30" s="626"/>
      <c r="R30" s="627">
        <v>6002607</v>
      </c>
      <c r="S30" s="628"/>
      <c r="T30" s="628"/>
      <c r="U30" s="628"/>
      <c r="V30" s="628"/>
      <c r="W30" s="628"/>
      <c r="X30" s="628"/>
      <c r="Y30" s="629"/>
      <c r="Z30" s="663">
        <v>17.8</v>
      </c>
      <c r="AA30" s="663"/>
      <c r="AB30" s="663"/>
      <c r="AC30" s="663"/>
      <c r="AD30" s="664" t="s">
        <v>176</v>
      </c>
      <c r="AE30" s="664"/>
      <c r="AF30" s="664"/>
      <c r="AG30" s="664"/>
      <c r="AH30" s="664"/>
      <c r="AI30" s="664"/>
      <c r="AJ30" s="664"/>
      <c r="AK30" s="664"/>
      <c r="AL30" s="630" t="s">
        <v>176</v>
      </c>
      <c r="AM30" s="631"/>
      <c r="AN30" s="631"/>
      <c r="AO30" s="665"/>
      <c r="AP30" s="679" t="s">
        <v>164</v>
      </c>
      <c r="AQ30" s="680"/>
      <c r="AR30" s="680"/>
      <c r="AS30" s="680"/>
      <c r="AT30" s="680"/>
      <c r="AU30" s="680"/>
      <c r="AV30" s="680"/>
      <c r="AW30" s="680"/>
      <c r="AX30" s="680"/>
      <c r="AY30" s="680"/>
      <c r="AZ30" s="680"/>
      <c r="BA30" s="680"/>
      <c r="BB30" s="680"/>
      <c r="BC30" s="680"/>
      <c r="BD30" s="680"/>
      <c r="BE30" s="680"/>
      <c r="BF30" s="681"/>
      <c r="BG30" s="679" t="s">
        <v>250</v>
      </c>
      <c r="BH30" s="693"/>
      <c r="BI30" s="693"/>
      <c r="BJ30" s="693"/>
      <c r="BK30" s="693"/>
      <c r="BL30" s="693"/>
      <c r="BM30" s="693"/>
      <c r="BN30" s="693"/>
      <c r="BO30" s="693"/>
      <c r="BP30" s="693"/>
      <c r="BQ30" s="694"/>
      <c r="BR30" s="679" t="s">
        <v>251</v>
      </c>
      <c r="BS30" s="693"/>
      <c r="BT30" s="693"/>
      <c r="BU30" s="693"/>
      <c r="BV30" s="693"/>
      <c r="BW30" s="693"/>
      <c r="BX30" s="693"/>
      <c r="BY30" s="693"/>
      <c r="BZ30" s="693"/>
      <c r="CA30" s="693"/>
      <c r="CB30" s="694"/>
      <c r="CD30" s="642"/>
      <c r="CE30" s="643"/>
      <c r="CF30" s="624" t="s">
        <v>252</v>
      </c>
      <c r="CG30" s="625"/>
      <c r="CH30" s="625"/>
      <c r="CI30" s="625"/>
      <c r="CJ30" s="625"/>
      <c r="CK30" s="625"/>
      <c r="CL30" s="625"/>
      <c r="CM30" s="625"/>
      <c r="CN30" s="625"/>
      <c r="CO30" s="625"/>
      <c r="CP30" s="625"/>
      <c r="CQ30" s="626"/>
      <c r="CR30" s="627">
        <v>3972523</v>
      </c>
      <c r="CS30" s="628"/>
      <c r="CT30" s="628"/>
      <c r="CU30" s="628"/>
      <c r="CV30" s="628"/>
      <c r="CW30" s="628"/>
      <c r="CX30" s="628"/>
      <c r="CY30" s="629"/>
      <c r="CZ30" s="630">
        <v>12.6</v>
      </c>
      <c r="DA30" s="638"/>
      <c r="DB30" s="638"/>
      <c r="DC30" s="639"/>
      <c r="DD30" s="633">
        <v>3861323</v>
      </c>
      <c r="DE30" s="628"/>
      <c r="DF30" s="628"/>
      <c r="DG30" s="628"/>
      <c r="DH30" s="628"/>
      <c r="DI30" s="628"/>
      <c r="DJ30" s="628"/>
      <c r="DK30" s="629"/>
      <c r="DL30" s="633">
        <v>3861323</v>
      </c>
      <c r="DM30" s="628"/>
      <c r="DN30" s="628"/>
      <c r="DO30" s="628"/>
      <c r="DP30" s="628"/>
      <c r="DQ30" s="628"/>
      <c r="DR30" s="628"/>
      <c r="DS30" s="628"/>
      <c r="DT30" s="628"/>
      <c r="DU30" s="628"/>
      <c r="DV30" s="629"/>
      <c r="DW30" s="630">
        <v>22.6</v>
      </c>
      <c r="DX30" s="638"/>
      <c r="DY30" s="638"/>
      <c r="DZ30" s="638"/>
      <c r="EA30" s="638"/>
      <c r="EB30" s="638"/>
      <c r="EC30" s="652"/>
    </row>
    <row r="31" spans="2:133" ht="11.25" customHeight="1" x14ac:dyDescent="0.2">
      <c r="B31" s="696" t="s">
        <v>253</v>
      </c>
      <c r="C31" s="697"/>
      <c r="D31" s="697"/>
      <c r="E31" s="697"/>
      <c r="F31" s="697"/>
      <c r="G31" s="697"/>
      <c r="H31" s="697"/>
      <c r="I31" s="697"/>
      <c r="J31" s="697"/>
      <c r="K31" s="697"/>
      <c r="L31" s="697"/>
      <c r="M31" s="697"/>
      <c r="N31" s="697"/>
      <c r="O31" s="697"/>
      <c r="P31" s="697"/>
      <c r="Q31" s="698"/>
      <c r="R31" s="627" t="s">
        <v>176</v>
      </c>
      <c r="S31" s="628"/>
      <c r="T31" s="628"/>
      <c r="U31" s="628"/>
      <c r="V31" s="628"/>
      <c r="W31" s="628"/>
      <c r="X31" s="628"/>
      <c r="Y31" s="629"/>
      <c r="Z31" s="663" t="s">
        <v>185</v>
      </c>
      <c r="AA31" s="663"/>
      <c r="AB31" s="663"/>
      <c r="AC31" s="663"/>
      <c r="AD31" s="664" t="s">
        <v>185</v>
      </c>
      <c r="AE31" s="664"/>
      <c r="AF31" s="664"/>
      <c r="AG31" s="664"/>
      <c r="AH31" s="664"/>
      <c r="AI31" s="664"/>
      <c r="AJ31" s="664"/>
      <c r="AK31" s="664"/>
      <c r="AL31" s="630" t="s">
        <v>185</v>
      </c>
      <c r="AM31" s="631"/>
      <c r="AN31" s="631"/>
      <c r="AO31" s="665"/>
      <c r="AP31" s="688" t="s">
        <v>254</v>
      </c>
      <c r="AQ31" s="689"/>
      <c r="AR31" s="689"/>
      <c r="AS31" s="689"/>
      <c r="AT31" s="690" t="s">
        <v>255</v>
      </c>
      <c r="AU31" s="208"/>
      <c r="AV31" s="208"/>
      <c r="AW31" s="208"/>
      <c r="AX31" s="676" t="s">
        <v>138</v>
      </c>
      <c r="AY31" s="677"/>
      <c r="AZ31" s="677"/>
      <c r="BA31" s="677"/>
      <c r="BB31" s="677"/>
      <c r="BC31" s="677"/>
      <c r="BD31" s="677"/>
      <c r="BE31" s="677"/>
      <c r="BF31" s="678"/>
      <c r="BG31" s="684">
        <v>98.9</v>
      </c>
      <c r="BH31" s="685"/>
      <c r="BI31" s="685"/>
      <c r="BJ31" s="685"/>
      <c r="BK31" s="685"/>
      <c r="BL31" s="685"/>
      <c r="BM31" s="686">
        <v>96</v>
      </c>
      <c r="BN31" s="685"/>
      <c r="BO31" s="685"/>
      <c r="BP31" s="685"/>
      <c r="BQ31" s="687"/>
      <c r="BR31" s="684">
        <v>98.7</v>
      </c>
      <c r="BS31" s="685"/>
      <c r="BT31" s="685"/>
      <c r="BU31" s="685"/>
      <c r="BV31" s="685"/>
      <c r="BW31" s="685"/>
      <c r="BX31" s="686">
        <v>95.7</v>
      </c>
      <c r="BY31" s="685"/>
      <c r="BZ31" s="685"/>
      <c r="CA31" s="685"/>
      <c r="CB31" s="687"/>
      <c r="CD31" s="642"/>
      <c r="CE31" s="643"/>
      <c r="CF31" s="624" t="s">
        <v>256</v>
      </c>
      <c r="CG31" s="625"/>
      <c r="CH31" s="625"/>
      <c r="CI31" s="625"/>
      <c r="CJ31" s="625"/>
      <c r="CK31" s="625"/>
      <c r="CL31" s="625"/>
      <c r="CM31" s="625"/>
      <c r="CN31" s="625"/>
      <c r="CO31" s="625"/>
      <c r="CP31" s="625"/>
      <c r="CQ31" s="626"/>
      <c r="CR31" s="627">
        <v>102516</v>
      </c>
      <c r="CS31" s="636"/>
      <c r="CT31" s="636"/>
      <c r="CU31" s="636"/>
      <c r="CV31" s="636"/>
      <c r="CW31" s="636"/>
      <c r="CX31" s="636"/>
      <c r="CY31" s="637"/>
      <c r="CZ31" s="630">
        <v>0.3</v>
      </c>
      <c r="DA31" s="638"/>
      <c r="DB31" s="638"/>
      <c r="DC31" s="639"/>
      <c r="DD31" s="633">
        <v>100461</v>
      </c>
      <c r="DE31" s="636"/>
      <c r="DF31" s="636"/>
      <c r="DG31" s="636"/>
      <c r="DH31" s="636"/>
      <c r="DI31" s="636"/>
      <c r="DJ31" s="636"/>
      <c r="DK31" s="637"/>
      <c r="DL31" s="633">
        <v>100461</v>
      </c>
      <c r="DM31" s="636"/>
      <c r="DN31" s="636"/>
      <c r="DO31" s="636"/>
      <c r="DP31" s="636"/>
      <c r="DQ31" s="636"/>
      <c r="DR31" s="636"/>
      <c r="DS31" s="636"/>
      <c r="DT31" s="636"/>
      <c r="DU31" s="636"/>
      <c r="DV31" s="637"/>
      <c r="DW31" s="630">
        <v>0.6</v>
      </c>
      <c r="DX31" s="638"/>
      <c r="DY31" s="638"/>
      <c r="DZ31" s="638"/>
      <c r="EA31" s="638"/>
      <c r="EB31" s="638"/>
      <c r="EC31" s="652"/>
    </row>
    <row r="32" spans="2:133" ht="11.25" customHeight="1" x14ac:dyDescent="0.2">
      <c r="B32" s="624" t="s">
        <v>257</v>
      </c>
      <c r="C32" s="625"/>
      <c r="D32" s="625"/>
      <c r="E32" s="625"/>
      <c r="F32" s="625"/>
      <c r="G32" s="625"/>
      <c r="H32" s="625"/>
      <c r="I32" s="625"/>
      <c r="J32" s="625"/>
      <c r="K32" s="625"/>
      <c r="L32" s="625"/>
      <c r="M32" s="625"/>
      <c r="N32" s="625"/>
      <c r="O32" s="625"/>
      <c r="P32" s="625"/>
      <c r="Q32" s="626"/>
      <c r="R32" s="627">
        <v>3097603</v>
      </c>
      <c r="S32" s="628"/>
      <c r="T32" s="628"/>
      <c r="U32" s="628"/>
      <c r="V32" s="628"/>
      <c r="W32" s="628"/>
      <c r="X32" s="628"/>
      <c r="Y32" s="629"/>
      <c r="Z32" s="663">
        <v>9.1999999999999993</v>
      </c>
      <c r="AA32" s="663"/>
      <c r="AB32" s="663"/>
      <c r="AC32" s="663"/>
      <c r="AD32" s="664" t="s">
        <v>176</v>
      </c>
      <c r="AE32" s="664"/>
      <c r="AF32" s="664"/>
      <c r="AG32" s="664"/>
      <c r="AH32" s="664"/>
      <c r="AI32" s="664"/>
      <c r="AJ32" s="664"/>
      <c r="AK32" s="664"/>
      <c r="AL32" s="630" t="s">
        <v>185</v>
      </c>
      <c r="AM32" s="631"/>
      <c r="AN32" s="631"/>
      <c r="AO32" s="665"/>
      <c r="AP32" s="666"/>
      <c r="AQ32" s="667"/>
      <c r="AR32" s="667"/>
      <c r="AS32" s="667"/>
      <c r="AT32" s="691"/>
      <c r="AU32" s="204" t="s">
        <v>258</v>
      </c>
      <c r="AX32" s="624" t="s">
        <v>259</v>
      </c>
      <c r="AY32" s="625"/>
      <c r="AZ32" s="625"/>
      <c r="BA32" s="625"/>
      <c r="BB32" s="625"/>
      <c r="BC32" s="625"/>
      <c r="BD32" s="625"/>
      <c r="BE32" s="625"/>
      <c r="BF32" s="626"/>
      <c r="BG32" s="683">
        <v>98.8</v>
      </c>
      <c r="BH32" s="636"/>
      <c r="BI32" s="636"/>
      <c r="BJ32" s="636"/>
      <c r="BK32" s="636"/>
      <c r="BL32" s="636"/>
      <c r="BM32" s="631">
        <v>96.4</v>
      </c>
      <c r="BN32" s="636"/>
      <c r="BO32" s="636"/>
      <c r="BP32" s="636"/>
      <c r="BQ32" s="661"/>
      <c r="BR32" s="683">
        <v>98.9</v>
      </c>
      <c r="BS32" s="636"/>
      <c r="BT32" s="636"/>
      <c r="BU32" s="636"/>
      <c r="BV32" s="636"/>
      <c r="BW32" s="636"/>
      <c r="BX32" s="631">
        <v>96.7</v>
      </c>
      <c r="BY32" s="636"/>
      <c r="BZ32" s="636"/>
      <c r="CA32" s="636"/>
      <c r="CB32" s="661"/>
      <c r="CD32" s="644"/>
      <c r="CE32" s="645"/>
      <c r="CF32" s="624" t="s">
        <v>260</v>
      </c>
      <c r="CG32" s="625"/>
      <c r="CH32" s="625"/>
      <c r="CI32" s="625"/>
      <c r="CJ32" s="625"/>
      <c r="CK32" s="625"/>
      <c r="CL32" s="625"/>
      <c r="CM32" s="625"/>
      <c r="CN32" s="625"/>
      <c r="CO32" s="625"/>
      <c r="CP32" s="625"/>
      <c r="CQ32" s="626"/>
      <c r="CR32" s="627">
        <v>60</v>
      </c>
      <c r="CS32" s="628"/>
      <c r="CT32" s="628"/>
      <c r="CU32" s="628"/>
      <c r="CV32" s="628"/>
      <c r="CW32" s="628"/>
      <c r="CX32" s="628"/>
      <c r="CY32" s="629"/>
      <c r="CZ32" s="630">
        <v>0</v>
      </c>
      <c r="DA32" s="638"/>
      <c r="DB32" s="638"/>
      <c r="DC32" s="639"/>
      <c r="DD32" s="633">
        <v>60</v>
      </c>
      <c r="DE32" s="628"/>
      <c r="DF32" s="628"/>
      <c r="DG32" s="628"/>
      <c r="DH32" s="628"/>
      <c r="DI32" s="628"/>
      <c r="DJ32" s="628"/>
      <c r="DK32" s="629"/>
      <c r="DL32" s="633">
        <v>60</v>
      </c>
      <c r="DM32" s="628"/>
      <c r="DN32" s="628"/>
      <c r="DO32" s="628"/>
      <c r="DP32" s="628"/>
      <c r="DQ32" s="628"/>
      <c r="DR32" s="628"/>
      <c r="DS32" s="628"/>
      <c r="DT32" s="628"/>
      <c r="DU32" s="628"/>
      <c r="DV32" s="629"/>
      <c r="DW32" s="630">
        <v>0</v>
      </c>
      <c r="DX32" s="638"/>
      <c r="DY32" s="638"/>
      <c r="DZ32" s="638"/>
      <c r="EA32" s="638"/>
      <c r="EB32" s="638"/>
      <c r="EC32" s="652"/>
    </row>
    <row r="33" spans="2:133" ht="11.25" customHeight="1" x14ac:dyDescent="0.2">
      <c r="B33" s="624" t="s">
        <v>261</v>
      </c>
      <c r="C33" s="625"/>
      <c r="D33" s="625"/>
      <c r="E33" s="625"/>
      <c r="F33" s="625"/>
      <c r="G33" s="625"/>
      <c r="H33" s="625"/>
      <c r="I33" s="625"/>
      <c r="J33" s="625"/>
      <c r="K33" s="625"/>
      <c r="L33" s="625"/>
      <c r="M33" s="625"/>
      <c r="N33" s="625"/>
      <c r="O33" s="625"/>
      <c r="P33" s="625"/>
      <c r="Q33" s="626"/>
      <c r="R33" s="627">
        <v>110202</v>
      </c>
      <c r="S33" s="628"/>
      <c r="T33" s="628"/>
      <c r="U33" s="628"/>
      <c r="V33" s="628"/>
      <c r="W33" s="628"/>
      <c r="X33" s="628"/>
      <c r="Y33" s="629"/>
      <c r="Z33" s="663">
        <v>0.3</v>
      </c>
      <c r="AA33" s="663"/>
      <c r="AB33" s="663"/>
      <c r="AC33" s="663"/>
      <c r="AD33" s="664">
        <v>11678</v>
      </c>
      <c r="AE33" s="664"/>
      <c r="AF33" s="664"/>
      <c r="AG33" s="664"/>
      <c r="AH33" s="664"/>
      <c r="AI33" s="664"/>
      <c r="AJ33" s="664"/>
      <c r="AK33" s="664"/>
      <c r="AL33" s="630">
        <v>0.1</v>
      </c>
      <c r="AM33" s="631"/>
      <c r="AN33" s="631"/>
      <c r="AO33" s="665"/>
      <c r="AP33" s="668"/>
      <c r="AQ33" s="669"/>
      <c r="AR33" s="669"/>
      <c r="AS33" s="669"/>
      <c r="AT33" s="692"/>
      <c r="AU33" s="209"/>
      <c r="AV33" s="209"/>
      <c r="AW33" s="209"/>
      <c r="AX33" s="608" t="s">
        <v>262</v>
      </c>
      <c r="AY33" s="609"/>
      <c r="AZ33" s="609"/>
      <c r="BA33" s="609"/>
      <c r="BB33" s="609"/>
      <c r="BC33" s="609"/>
      <c r="BD33" s="609"/>
      <c r="BE33" s="609"/>
      <c r="BF33" s="610"/>
      <c r="BG33" s="682">
        <v>98.8</v>
      </c>
      <c r="BH33" s="612"/>
      <c r="BI33" s="612"/>
      <c r="BJ33" s="612"/>
      <c r="BK33" s="612"/>
      <c r="BL33" s="612"/>
      <c r="BM33" s="656">
        <v>95</v>
      </c>
      <c r="BN33" s="612"/>
      <c r="BO33" s="612"/>
      <c r="BP33" s="612"/>
      <c r="BQ33" s="650"/>
      <c r="BR33" s="682">
        <v>98.4</v>
      </c>
      <c r="BS33" s="612"/>
      <c r="BT33" s="612"/>
      <c r="BU33" s="612"/>
      <c r="BV33" s="612"/>
      <c r="BW33" s="612"/>
      <c r="BX33" s="656">
        <v>94.3</v>
      </c>
      <c r="BY33" s="612"/>
      <c r="BZ33" s="612"/>
      <c r="CA33" s="612"/>
      <c r="CB33" s="650"/>
      <c r="CD33" s="624" t="s">
        <v>263</v>
      </c>
      <c r="CE33" s="625"/>
      <c r="CF33" s="625"/>
      <c r="CG33" s="625"/>
      <c r="CH33" s="625"/>
      <c r="CI33" s="625"/>
      <c r="CJ33" s="625"/>
      <c r="CK33" s="625"/>
      <c r="CL33" s="625"/>
      <c r="CM33" s="625"/>
      <c r="CN33" s="625"/>
      <c r="CO33" s="625"/>
      <c r="CP33" s="625"/>
      <c r="CQ33" s="626"/>
      <c r="CR33" s="627">
        <v>12463310</v>
      </c>
      <c r="CS33" s="636"/>
      <c r="CT33" s="636"/>
      <c r="CU33" s="636"/>
      <c r="CV33" s="636"/>
      <c r="CW33" s="636"/>
      <c r="CX33" s="636"/>
      <c r="CY33" s="637"/>
      <c r="CZ33" s="630">
        <v>39.6</v>
      </c>
      <c r="DA33" s="638"/>
      <c r="DB33" s="638"/>
      <c r="DC33" s="639"/>
      <c r="DD33" s="633">
        <v>9203561</v>
      </c>
      <c r="DE33" s="636"/>
      <c r="DF33" s="636"/>
      <c r="DG33" s="636"/>
      <c r="DH33" s="636"/>
      <c r="DI33" s="636"/>
      <c r="DJ33" s="636"/>
      <c r="DK33" s="637"/>
      <c r="DL33" s="633">
        <v>7205868</v>
      </c>
      <c r="DM33" s="636"/>
      <c r="DN33" s="636"/>
      <c r="DO33" s="636"/>
      <c r="DP33" s="636"/>
      <c r="DQ33" s="636"/>
      <c r="DR33" s="636"/>
      <c r="DS33" s="636"/>
      <c r="DT33" s="636"/>
      <c r="DU33" s="636"/>
      <c r="DV33" s="637"/>
      <c r="DW33" s="630">
        <v>42.1</v>
      </c>
      <c r="DX33" s="638"/>
      <c r="DY33" s="638"/>
      <c r="DZ33" s="638"/>
      <c r="EA33" s="638"/>
      <c r="EB33" s="638"/>
      <c r="EC33" s="652"/>
    </row>
    <row r="34" spans="2:133" ht="11.25" customHeight="1" x14ac:dyDescent="0.2">
      <c r="B34" s="624" t="s">
        <v>264</v>
      </c>
      <c r="C34" s="625"/>
      <c r="D34" s="625"/>
      <c r="E34" s="625"/>
      <c r="F34" s="625"/>
      <c r="G34" s="625"/>
      <c r="H34" s="625"/>
      <c r="I34" s="625"/>
      <c r="J34" s="625"/>
      <c r="K34" s="625"/>
      <c r="L34" s="625"/>
      <c r="M34" s="625"/>
      <c r="N34" s="625"/>
      <c r="O34" s="625"/>
      <c r="P34" s="625"/>
      <c r="Q34" s="626"/>
      <c r="R34" s="627">
        <v>270908</v>
      </c>
      <c r="S34" s="628"/>
      <c r="T34" s="628"/>
      <c r="U34" s="628"/>
      <c r="V34" s="628"/>
      <c r="W34" s="628"/>
      <c r="X34" s="628"/>
      <c r="Y34" s="629"/>
      <c r="Z34" s="663">
        <v>0.8</v>
      </c>
      <c r="AA34" s="663"/>
      <c r="AB34" s="663"/>
      <c r="AC34" s="663"/>
      <c r="AD34" s="664" t="s">
        <v>185</v>
      </c>
      <c r="AE34" s="664"/>
      <c r="AF34" s="664"/>
      <c r="AG34" s="664"/>
      <c r="AH34" s="664"/>
      <c r="AI34" s="664"/>
      <c r="AJ34" s="664"/>
      <c r="AK34" s="664"/>
      <c r="AL34" s="630" t="s">
        <v>176</v>
      </c>
      <c r="AM34" s="631"/>
      <c r="AN34" s="631"/>
      <c r="AO34" s="665"/>
      <c r="AP34" s="210"/>
      <c r="AQ34" s="211"/>
      <c r="AS34" s="208"/>
      <c r="AT34" s="208"/>
      <c r="AU34" s="208"/>
      <c r="AV34" s="208"/>
      <c r="AW34" s="208"/>
      <c r="AX34" s="208"/>
      <c r="AY34" s="208"/>
      <c r="AZ34" s="208"/>
      <c r="BA34" s="208"/>
      <c r="BB34" s="208"/>
      <c r="BC34" s="208"/>
      <c r="BD34" s="208"/>
      <c r="BE34" s="208"/>
      <c r="BF34" s="208"/>
      <c r="BG34" s="211"/>
      <c r="BH34" s="211"/>
      <c r="BI34" s="211"/>
      <c r="BJ34" s="211"/>
      <c r="BK34" s="211"/>
      <c r="BL34" s="211"/>
      <c r="BM34" s="211"/>
      <c r="BN34" s="211"/>
      <c r="BO34" s="211"/>
      <c r="BP34" s="211"/>
      <c r="BQ34" s="211"/>
      <c r="BR34" s="211"/>
      <c r="BS34" s="211"/>
      <c r="BT34" s="211"/>
      <c r="BU34" s="211"/>
      <c r="BV34" s="211"/>
      <c r="BW34" s="211"/>
      <c r="BX34" s="211"/>
      <c r="BY34" s="211"/>
      <c r="BZ34" s="211"/>
      <c r="CA34" s="211"/>
      <c r="CB34" s="211"/>
      <c r="CD34" s="624" t="s">
        <v>265</v>
      </c>
      <c r="CE34" s="625"/>
      <c r="CF34" s="625"/>
      <c r="CG34" s="625"/>
      <c r="CH34" s="625"/>
      <c r="CI34" s="625"/>
      <c r="CJ34" s="625"/>
      <c r="CK34" s="625"/>
      <c r="CL34" s="625"/>
      <c r="CM34" s="625"/>
      <c r="CN34" s="625"/>
      <c r="CO34" s="625"/>
      <c r="CP34" s="625"/>
      <c r="CQ34" s="626"/>
      <c r="CR34" s="627">
        <v>4888095</v>
      </c>
      <c r="CS34" s="628"/>
      <c r="CT34" s="628"/>
      <c r="CU34" s="628"/>
      <c r="CV34" s="628"/>
      <c r="CW34" s="628"/>
      <c r="CX34" s="628"/>
      <c r="CY34" s="629"/>
      <c r="CZ34" s="630">
        <v>15.5</v>
      </c>
      <c r="DA34" s="638"/>
      <c r="DB34" s="638"/>
      <c r="DC34" s="639"/>
      <c r="DD34" s="633">
        <v>3463594</v>
      </c>
      <c r="DE34" s="628"/>
      <c r="DF34" s="628"/>
      <c r="DG34" s="628"/>
      <c r="DH34" s="628"/>
      <c r="DI34" s="628"/>
      <c r="DJ34" s="628"/>
      <c r="DK34" s="629"/>
      <c r="DL34" s="633">
        <v>2906520</v>
      </c>
      <c r="DM34" s="628"/>
      <c r="DN34" s="628"/>
      <c r="DO34" s="628"/>
      <c r="DP34" s="628"/>
      <c r="DQ34" s="628"/>
      <c r="DR34" s="628"/>
      <c r="DS34" s="628"/>
      <c r="DT34" s="628"/>
      <c r="DU34" s="628"/>
      <c r="DV34" s="629"/>
      <c r="DW34" s="630">
        <v>17</v>
      </c>
      <c r="DX34" s="638"/>
      <c r="DY34" s="638"/>
      <c r="DZ34" s="638"/>
      <c r="EA34" s="638"/>
      <c r="EB34" s="638"/>
      <c r="EC34" s="652"/>
    </row>
    <row r="35" spans="2:133" ht="11.25" customHeight="1" x14ac:dyDescent="0.2">
      <c r="B35" s="624" t="s">
        <v>266</v>
      </c>
      <c r="C35" s="625"/>
      <c r="D35" s="625"/>
      <c r="E35" s="625"/>
      <c r="F35" s="625"/>
      <c r="G35" s="625"/>
      <c r="H35" s="625"/>
      <c r="I35" s="625"/>
      <c r="J35" s="625"/>
      <c r="K35" s="625"/>
      <c r="L35" s="625"/>
      <c r="M35" s="625"/>
      <c r="N35" s="625"/>
      <c r="O35" s="625"/>
      <c r="P35" s="625"/>
      <c r="Q35" s="626"/>
      <c r="R35" s="627">
        <v>907189</v>
      </c>
      <c r="S35" s="628"/>
      <c r="T35" s="628"/>
      <c r="U35" s="628"/>
      <c r="V35" s="628"/>
      <c r="W35" s="628"/>
      <c r="X35" s="628"/>
      <c r="Y35" s="629"/>
      <c r="Z35" s="663">
        <v>2.7</v>
      </c>
      <c r="AA35" s="663"/>
      <c r="AB35" s="663"/>
      <c r="AC35" s="663"/>
      <c r="AD35" s="664" t="s">
        <v>185</v>
      </c>
      <c r="AE35" s="664"/>
      <c r="AF35" s="664"/>
      <c r="AG35" s="664"/>
      <c r="AH35" s="664"/>
      <c r="AI35" s="664"/>
      <c r="AJ35" s="664"/>
      <c r="AK35" s="664"/>
      <c r="AL35" s="630" t="s">
        <v>176</v>
      </c>
      <c r="AM35" s="631"/>
      <c r="AN35" s="631"/>
      <c r="AO35" s="665"/>
      <c r="AP35" s="212"/>
      <c r="AQ35" s="679" t="s">
        <v>267</v>
      </c>
      <c r="AR35" s="680"/>
      <c r="AS35" s="680"/>
      <c r="AT35" s="680"/>
      <c r="AU35" s="680"/>
      <c r="AV35" s="680"/>
      <c r="AW35" s="680"/>
      <c r="AX35" s="680"/>
      <c r="AY35" s="680"/>
      <c r="AZ35" s="680"/>
      <c r="BA35" s="680"/>
      <c r="BB35" s="680"/>
      <c r="BC35" s="680"/>
      <c r="BD35" s="680"/>
      <c r="BE35" s="680"/>
      <c r="BF35" s="681"/>
      <c r="BG35" s="679" t="s">
        <v>268</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269</v>
      </c>
      <c r="CE35" s="625"/>
      <c r="CF35" s="625"/>
      <c r="CG35" s="625"/>
      <c r="CH35" s="625"/>
      <c r="CI35" s="625"/>
      <c r="CJ35" s="625"/>
      <c r="CK35" s="625"/>
      <c r="CL35" s="625"/>
      <c r="CM35" s="625"/>
      <c r="CN35" s="625"/>
      <c r="CO35" s="625"/>
      <c r="CP35" s="625"/>
      <c r="CQ35" s="626"/>
      <c r="CR35" s="627">
        <v>355420</v>
      </c>
      <c r="CS35" s="636"/>
      <c r="CT35" s="636"/>
      <c r="CU35" s="636"/>
      <c r="CV35" s="636"/>
      <c r="CW35" s="636"/>
      <c r="CX35" s="636"/>
      <c r="CY35" s="637"/>
      <c r="CZ35" s="630">
        <v>1.1000000000000001</v>
      </c>
      <c r="DA35" s="638"/>
      <c r="DB35" s="638"/>
      <c r="DC35" s="639"/>
      <c r="DD35" s="633">
        <v>338437</v>
      </c>
      <c r="DE35" s="636"/>
      <c r="DF35" s="636"/>
      <c r="DG35" s="636"/>
      <c r="DH35" s="636"/>
      <c r="DI35" s="636"/>
      <c r="DJ35" s="636"/>
      <c r="DK35" s="637"/>
      <c r="DL35" s="633">
        <v>338437</v>
      </c>
      <c r="DM35" s="636"/>
      <c r="DN35" s="636"/>
      <c r="DO35" s="636"/>
      <c r="DP35" s="636"/>
      <c r="DQ35" s="636"/>
      <c r="DR35" s="636"/>
      <c r="DS35" s="636"/>
      <c r="DT35" s="636"/>
      <c r="DU35" s="636"/>
      <c r="DV35" s="637"/>
      <c r="DW35" s="630">
        <v>2</v>
      </c>
      <c r="DX35" s="638"/>
      <c r="DY35" s="638"/>
      <c r="DZ35" s="638"/>
      <c r="EA35" s="638"/>
      <c r="EB35" s="638"/>
      <c r="EC35" s="652"/>
    </row>
    <row r="36" spans="2:133" ht="11.25" customHeight="1" x14ac:dyDescent="0.2">
      <c r="B36" s="624" t="s">
        <v>270</v>
      </c>
      <c r="C36" s="625"/>
      <c r="D36" s="625"/>
      <c r="E36" s="625"/>
      <c r="F36" s="625"/>
      <c r="G36" s="625"/>
      <c r="H36" s="625"/>
      <c r="I36" s="625"/>
      <c r="J36" s="625"/>
      <c r="K36" s="625"/>
      <c r="L36" s="625"/>
      <c r="M36" s="625"/>
      <c r="N36" s="625"/>
      <c r="O36" s="625"/>
      <c r="P36" s="625"/>
      <c r="Q36" s="626"/>
      <c r="R36" s="627">
        <v>1301916</v>
      </c>
      <c r="S36" s="628"/>
      <c r="T36" s="628"/>
      <c r="U36" s="628"/>
      <c r="V36" s="628"/>
      <c r="W36" s="628"/>
      <c r="X36" s="628"/>
      <c r="Y36" s="629"/>
      <c r="Z36" s="663">
        <v>3.9</v>
      </c>
      <c r="AA36" s="663"/>
      <c r="AB36" s="663"/>
      <c r="AC36" s="663"/>
      <c r="AD36" s="664" t="s">
        <v>185</v>
      </c>
      <c r="AE36" s="664"/>
      <c r="AF36" s="664"/>
      <c r="AG36" s="664"/>
      <c r="AH36" s="664"/>
      <c r="AI36" s="664"/>
      <c r="AJ36" s="664"/>
      <c r="AK36" s="664"/>
      <c r="AL36" s="630" t="s">
        <v>185</v>
      </c>
      <c r="AM36" s="631"/>
      <c r="AN36" s="631"/>
      <c r="AO36" s="665"/>
      <c r="AP36" s="212"/>
      <c r="AQ36" s="670" t="s">
        <v>271</v>
      </c>
      <c r="AR36" s="671"/>
      <c r="AS36" s="671"/>
      <c r="AT36" s="671"/>
      <c r="AU36" s="671"/>
      <c r="AV36" s="671"/>
      <c r="AW36" s="671"/>
      <c r="AX36" s="671"/>
      <c r="AY36" s="672"/>
      <c r="AZ36" s="673">
        <v>4229215</v>
      </c>
      <c r="BA36" s="674"/>
      <c r="BB36" s="674"/>
      <c r="BC36" s="674"/>
      <c r="BD36" s="674"/>
      <c r="BE36" s="674"/>
      <c r="BF36" s="675"/>
      <c r="BG36" s="676" t="s">
        <v>272</v>
      </c>
      <c r="BH36" s="677"/>
      <c r="BI36" s="677"/>
      <c r="BJ36" s="677"/>
      <c r="BK36" s="677"/>
      <c r="BL36" s="677"/>
      <c r="BM36" s="677"/>
      <c r="BN36" s="677"/>
      <c r="BO36" s="677"/>
      <c r="BP36" s="677"/>
      <c r="BQ36" s="677"/>
      <c r="BR36" s="677"/>
      <c r="BS36" s="677"/>
      <c r="BT36" s="677"/>
      <c r="BU36" s="678"/>
      <c r="BV36" s="673">
        <v>168667</v>
      </c>
      <c r="BW36" s="674"/>
      <c r="BX36" s="674"/>
      <c r="BY36" s="674"/>
      <c r="BZ36" s="674"/>
      <c r="CA36" s="674"/>
      <c r="CB36" s="675"/>
      <c r="CD36" s="624" t="s">
        <v>273</v>
      </c>
      <c r="CE36" s="625"/>
      <c r="CF36" s="625"/>
      <c r="CG36" s="625"/>
      <c r="CH36" s="625"/>
      <c r="CI36" s="625"/>
      <c r="CJ36" s="625"/>
      <c r="CK36" s="625"/>
      <c r="CL36" s="625"/>
      <c r="CM36" s="625"/>
      <c r="CN36" s="625"/>
      <c r="CO36" s="625"/>
      <c r="CP36" s="625"/>
      <c r="CQ36" s="626"/>
      <c r="CR36" s="627">
        <v>3491466</v>
      </c>
      <c r="CS36" s="628"/>
      <c r="CT36" s="628"/>
      <c r="CU36" s="628"/>
      <c r="CV36" s="628"/>
      <c r="CW36" s="628"/>
      <c r="CX36" s="628"/>
      <c r="CY36" s="629"/>
      <c r="CZ36" s="630">
        <v>11.1</v>
      </c>
      <c r="DA36" s="638"/>
      <c r="DB36" s="638"/>
      <c r="DC36" s="639"/>
      <c r="DD36" s="633">
        <v>2693695</v>
      </c>
      <c r="DE36" s="628"/>
      <c r="DF36" s="628"/>
      <c r="DG36" s="628"/>
      <c r="DH36" s="628"/>
      <c r="DI36" s="628"/>
      <c r="DJ36" s="628"/>
      <c r="DK36" s="629"/>
      <c r="DL36" s="633">
        <v>1460827</v>
      </c>
      <c r="DM36" s="628"/>
      <c r="DN36" s="628"/>
      <c r="DO36" s="628"/>
      <c r="DP36" s="628"/>
      <c r="DQ36" s="628"/>
      <c r="DR36" s="628"/>
      <c r="DS36" s="628"/>
      <c r="DT36" s="628"/>
      <c r="DU36" s="628"/>
      <c r="DV36" s="629"/>
      <c r="DW36" s="630">
        <v>8.5</v>
      </c>
      <c r="DX36" s="638"/>
      <c r="DY36" s="638"/>
      <c r="DZ36" s="638"/>
      <c r="EA36" s="638"/>
      <c r="EB36" s="638"/>
      <c r="EC36" s="652"/>
    </row>
    <row r="37" spans="2:133" ht="11.25" customHeight="1" x14ac:dyDescent="0.2">
      <c r="B37" s="624" t="s">
        <v>274</v>
      </c>
      <c r="C37" s="625"/>
      <c r="D37" s="625"/>
      <c r="E37" s="625"/>
      <c r="F37" s="625"/>
      <c r="G37" s="625"/>
      <c r="H37" s="625"/>
      <c r="I37" s="625"/>
      <c r="J37" s="625"/>
      <c r="K37" s="625"/>
      <c r="L37" s="625"/>
      <c r="M37" s="625"/>
      <c r="N37" s="625"/>
      <c r="O37" s="625"/>
      <c r="P37" s="625"/>
      <c r="Q37" s="626"/>
      <c r="R37" s="627">
        <v>304543</v>
      </c>
      <c r="S37" s="628"/>
      <c r="T37" s="628"/>
      <c r="U37" s="628"/>
      <c r="V37" s="628"/>
      <c r="W37" s="628"/>
      <c r="X37" s="628"/>
      <c r="Y37" s="629"/>
      <c r="Z37" s="663">
        <v>0.9</v>
      </c>
      <c r="AA37" s="663"/>
      <c r="AB37" s="663"/>
      <c r="AC37" s="663"/>
      <c r="AD37" s="664">
        <v>232</v>
      </c>
      <c r="AE37" s="664"/>
      <c r="AF37" s="664"/>
      <c r="AG37" s="664"/>
      <c r="AH37" s="664"/>
      <c r="AI37" s="664"/>
      <c r="AJ37" s="664"/>
      <c r="AK37" s="664"/>
      <c r="AL37" s="630">
        <v>0</v>
      </c>
      <c r="AM37" s="631"/>
      <c r="AN37" s="631"/>
      <c r="AO37" s="665"/>
      <c r="AQ37" s="658" t="s">
        <v>275</v>
      </c>
      <c r="AR37" s="659"/>
      <c r="AS37" s="659"/>
      <c r="AT37" s="659"/>
      <c r="AU37" s="659"/>
      <c r="AV37" s="659"/>
      <c r="AW37" s="659"/>
      <c r="AX37" s="659"/>
      <c r="AY37" s="660"/>
      <c r="AZ37" s="627">
        <v>906012</v>
      </c>
      <c r="BA37" s="628"/>
      <c r="BB37" s="628"/>
      <c r="BC37" s="628"/>
      <c r="BD37" s="636"/>
      <c r="BE37" s="636"/>
      <c r="BF37" s="661"/>
      <c r="BG37" s="624" t="s">
        <v>276</v>
      </c>
      <c r="BH37" s="625"/>
      <c r="BI37" s="625"/>
      <c r="BJ37" s="625"/>
      <c r="BK37" s="625"/>
      <c r="BL37" s="625"/>
      <c r="BM37" s="625"/>
      <c r="BN37" s="625"/>
      <c r="BO37" s="625"/>
      <c r="BP37" s="625"/>
      <c r="BQ37" s="625"/>
      <c r="BR37" s="625"/>
      <c r="BS37" s="625"/>
      <c r="BT37" s="625"/>
      <c r="BU37" s="626"/>
      <c r="BV37" s="627">
        <v>71264</v>
      </c>
      <c r="BW37" s="628"/>
      <c r="BX37" s="628"/>
      <c r="BY37" s="628"/>
      <c r="BZ37" s="628"/>
      <c r="CA37" s="628"/>
      <c r="CB37" s="662"/>
      <c r="CD37" s="624" t="s">
        <v>277</v>
      </c>
      <c r="CE37" s="625"/>
      <c r="CF37" s="625"/>
      <c r="CG37" s="625"/>
      <c r="CH37" s="625"/>
      <c r="CI37" s="625"/>
      <c r="CJ37" s="625"/>
      <c r="CK37" s="625"/>
      <c r="CL37" s="625"/>
      <c r="CM37" s="625"/>
      <c r="CN37" s="625"/>
      <c r="CO37" s="625"/>
      <c r="CP37" s="625"/>
      <c r="CQ37" s="626"/>
      <c r="CR37" s="627">
        <v>149170</v>
      </c>
      <c r="CS37" s="636"/>
      <c r="CT37" s="636"/>
      <c r="CU37" s="636"/>
      <c r="CV37" s="636"/>
      <c r="CW37" s="636"/>
      <c r="CX37" s="636"/>
      <c r="CY37" s="637"/>
      <c r="CZ37" s="630">
        <v>0.5</v>
      </c>
      <c r="DA37" s="638"/>
      <c r="DB37" s="638"/>
      <c r="DC37" s="639"/>
      <c r="DD37" s="633">
        <v>136670</v>
      </c>
      <c r="DE37" s="636"/>
      <c r="DF37" s="636"/>
      <c r="DG37" s="636"/>
      <c r="DH37" s="636"/>
      <c r="DI37" s="636"/>
      <c r="DJ37" s="636"/>
      <c r="DK37" s="637"/>
      <c r="DL37" s="633">
        <v>114284</v>
      </c>
      <c r="DM37" s="636"/>
      <c r="DN37" s="636"/>
      <c r="DO37" s="636"/>
      <c r="DP37" s="636"/>
      <c r="DQ37" s="636"/>
      <c r="DR37" s="636"/>
      <c r="DS37" s="636"/>
      <c r="DT37" s="636"/>
      <c r="DU37" s="636"/>
      <c r="DV37" s="637"/>
      <c r="DW37" s="630">
        <v>0.7</v>
      </c>
      <c r="DX37" s="638"/>
      <c r="DY37" s="638"/>
      <c r="DZ37" s="638"/>
      <c r="EA37" s="638"/>
      <c r="EB37" s="638"/>
      <c r="EC37" s="652"/>
    </row>
    <row r="38" spans="2:133" ht="11.25" customHeight="1" x14ac:dyDescent="0.2">
      <c r="B38" s="624" t="s">
        <v>278</v>
      </c>
      <c r="C38" s="625"/>
      <c r="D38" s="625"/>
      <c r="E38" s="625"/>
      <c r="F38" s="625"/>
      <c r="G38" s="625"/>
      <c r="H38" s="625"/>
      <c r="I38" s="625"/>
      <c r="J38" s="625"/>
      <c r="K38" s="625"/>
      <c r="L38" s="625"/>
      <c r="M38" s="625"/>
      <c r="N38" s="625"/>
      <c r="O38" s="625"/>
      <c r="P38" s="625"/>
      <c r="Q38" s="626"/>
      <c r="R38" s="627">
        <v>2603100</v>
      </c>
      <c r="S38" s="628"/>
      <c r="T38" s="628"/>
      <c r="U38" s="628"/>
      <c r="V38" s="628"/>
      <c r="W38" s="628"/>
      <c r="X38" s="628"/>
      <c r="Y38" s="629"/>
      <c r="Z38" s="663">
        <v>7.7</v>
      </c>
      <c r="AA38" s="663"/>
      <c r="AB38" s="663"/>
      <c r="AC38" s="663"/>
      <c r="AD38" s="664" t="s">
        <v>185</v>
      </c>
      <c r="AE38" s="664"/>
      <c r="AF38" s="664"/>
      <c r="AG38" s="664"/>
      <c r="AH38" s="664"/>
      <c r="AI38" s="664"/>
      <c r="AJ38" s="664"/>
      <c r="AK38" s="664"/>
      <c r="AL38" s="630" t="s">
        <v>176</v>
      </c>
      <c r="AM38" s="631"/>
      <c r="AN38" s="631"/>
      <c r="AO38" s="665"/>
      <c r="AQ38" s="658" t="s">
        <v>279</v>
      </c>
      <c r="AR38" s="659"/>
      <c r="AS38" s="659"/>
      <c r="AT38" s="659"/>
      <c r="AU38" s="659"/>
      <c r="AV38" s="659"/>
      <c r="AW38" s="659"/>
      <c r="AX38" s="659"/>
      <c r="AY38" s="660"/>
      <c r="AZ38" s="627">
        <v>571219</v>
      </c>
      <c r="BA38" s="628"/>
      <c r="BB38" s="628"/>
      <c r="BC38" s="628"/>
      <c r="BD38" s="636"/>
      <c r="BE38" s="636"/>
      <c r="BF38" s="661"/>
      <c r="BG38" s="624" t="s">
        <v>280</v>
      </c>
      <c r="BH38" s="625"/>
      <c r="BI38" s="625"/>
      <c r="BJ38" s="625"/>
      <c r="BK38" s="625"/>
      <c r="BL38" s="625"/>
      <c r="BM38" s="625"/>
      <c r="BN38" s="625"/>
      <c r="BO38" s="625"/>
      <c r="BP38" s="625"/>
      <c r="BQ38" s="625"/>
      <c r="BR38" s="625"/>
      <c r="BS38" s="625"/>
      <c r="BT38" s="625"/>
      <c r="BU38" s="626"/>
      <c r="BV38" s="627">
        <v>7661</v>
      </c>
      <c r="BW38" s="628"/>
      <c r="BX38" s="628"/>
      <c r="BY38" s="628"/>
      <c r="BZ38" s="628"/>
      <c r="CA38" s="628"/>
      <c r="CB38" s="662"/>
      <c r="CD38" s="624" t="s">
        <v>281</v>
      </c>
      <c r="CE38" s="625"/>
      <c r="CF38" s="625"/>
      <c r="CG38" s="625"/>
      <c r="CH38" s="625"/>
      <c r="CI38" s="625"/>
      <c r="CJ38" s="625"/>
      <c r="CK38" s="625"/>
      <c r="CL38" s="625"/>
      <c r="CM38" s="625"/>
      <c r="CN38" s="625"/>
      <c r="CO38" s="625"/>
      <c r="CP38" s="625"/>
      <c r="CQ38" s="626"/>
      <c r="CR38" s="627">
        <v>3255658</v>
      </c>
      <c r="CS38" s="628"/>
      <c r="CT38" s="628"/>
      <c r="CU38" s="628"/>
      <c r="CV38" s="628"/>
      <c r="CW38" s="628"/>
      <c r="CX38" s="628"/>
      <c r="CY38" s="629"/>
      <c r="CZ38" s="630">
        <v>10.3</v>
      </c>
      <c r="DA38" s="638"/>
      <c r="DB38" s="638"/>
      <c r="DC38" s="639"/>
      <c r="DD38" s="633">
        <v>2704492</v>
      </c>
      <c r="DE38" s="628"/>
      <c r="DF38" s="628"/>
      <c r="DG38" s="628"/>
      <c r="DH38" s="628"/>
      <c r="DI38" s="628"/>
      <c r="DJ38" s="628"/>
      <c r="DK38" s="629"/>
      <c r="DL38" s="633">
        <v>2500084</v>
      </c>
      <c r="DM38" s="628"/>
      <c r="DN38" s="628"/>
      <c r="DO38" s="628"/>
      <c r="DP38" s="628"/>
      <c r="DQ38" s="628"/>
      <c r="DR38" s="628"/>
      <c r="DS38" s="628"/>
      <c r="DT38" s="628"/>
      <c r="DU38" s="628"/>
      <c r="DV38" s="629"/>
      <c r="DW38" s="630">
        <v>14.6</v>
      </c>
      <c r="DX38" s="638"/>
      <c r="DY38" s="638"/>
      <c r="DZ38" s="638"/>
      <c r="EA38" s="638"/>
      <c r="EB38" s="638"/>
      <c r="EC38" s="652"/>
    </row>
    <row r="39" spans="2:133" ht="11.25" customHeight="1" x14ac:dyDescent="0.2">
      <c r="B39" s="624" t="s">
        <v>282</v>
      </c>
      <c r="C39" s="625"/>
      <c r="D39" s="625"/>
      <c r="E39" s="625"/>
      <c r="F39" s="625"/>
      <c r="G39" s="625"/>
      <c r="H39" s="625"/>
      <c r="I39" s="625"/>
      <c r="J39" s="625"/>
      <c r="K39" s="625"/>
      <c r="L39" s="625"/>
      <c r="M39" s="625"/>
      <c r="N39" s="625"/>
      <c r="O39" s="625"/>
      <c r="P39" s="625"/>
      <c r="Q39" s="626"/>
      <c r="R39" s="627" t="s">
        <v>185</v>
      </c>
      <c r="S39" s="628"/>
      <c r="T39" s="628"/>
      <c r="U39" s="628"/>
      <c r="V39" s="628"/>
      <c r="W39" s="628"/>
      <c r="X39" s="628"/>
      <c r="Y39" s="629"/>
      <c r="Z39" s="663" t="s">
        <v>185</v>
      </c>
      <c r="AA39" s="663"/>
      <c r="AB39" s="663"/>
      <c r="AC39" s="663"/>
      <c r="AD39" s="664" t="s">
        <v>185</v>
      </c>
      <c r="AE39" s="664"/>
      <c r="AF39" s="664"/>
      <c r="AG39" s="664"/>
      <c r="AH39" s="664"/>
      <c r="AI39" s="664"/>
      <c r="AJ39" s="664"/>
      <c r="AK39" s="664"/>
      <c r="AL39" s="630" t="s">
        <v>185</v>
      </c>
      <c r="AM39" s="631"/>
      <c r="AN39" s="631"/>
      <c r="AO39" s="665"/>
      <c r="AQ39" s="658" t="s">
        <v>283</v>
      </c>
      <c r="AR39" s="659"/>
      <c r="AS39" s="659"/>
      <c r="AT39" s="659"/>
      <c r="AU39" s="659"/>
      <c r="AV39" s="659"/>
      <c r="AW39" s="659"/>
      <c r="AX39" s="659"/>
      <c r="AY39" s="660"/>
      <c r="AZ39" s="627">
        <v>58683</v>
      </c>
      <c r="BA39" s="628"/>
      <c r="BB39" s="628"/>
      <c r="BC39" s="628"/>
      <c r="BD39" s="636"/>
      <c r="BE39" s="636"/>
      <c r="BF39" s="661"/>
      <c r="BG39" s="624" t="s">
        <v>284</v>
      </c>
      <c r="BH39" s="625"/>
      <c r="BI39" s="625"/>
      <c r="BJ39" s="625"/>
      <c r="BK39" s="625"/>
      <c r="BL39" s="625"/>
      <c r="BM39" s="625"/>
      <c r="BN39" s="625"/>
      <c r="BO39" s="625"/>
      <c r="BP39" s="625"/>
      <c r="BQ39" s="625"/>
      <c r="BR39" s="625"/>
      <c r="BS39" s="625"/>
      <c r="BT39" s="625"/>
      <c r="BU39" s="626"/>
      <c r="BV39" s="627">
        <v>12087</v>
      </c>
      <c r="BW39" s="628"/>
      <c r="BX39" s="628"/>
      <c r="BY39" s="628"/>
      <c r="BZ39" s="628"/>
      <c r="CA39" s="628"/>
      <c r="CB39" s="662"/>
      <c r="CD39" s="624" t="s">
        <v>285</v>
      </c>
      <c r="CE39" s="625"/>
      <c r="CF39" s="625"/>
      <c r="CG39" s="625"/>
      <c r="CH39" s="625"/>
      <c r="CI39" s="625"/>
      <c r="CJ39" s="625"/>
      <c r="CK39" s="625"/>
      <c r="CL39" s="625"/>
      <c r="CM39" s="625"/>
      <c r="CN39" s="625"/>
      <c r="CO39" s="625"/>
      <c r="CP39" s="625"/>
      <c r="CQ39" s="626"/>
      <c r="CR39" s="627">
        <v>472671</v>
      </c>
      <c r="CS39" s="636"/>
      <c r="CT39" s="636"/>
      <c r="CU39" s="636"/>
      <c r="CV39" s="636"/>
      <c r="CW39" s="636"/>
      <c r="CX39" s="636"/>
      <c r="CY39" s="637"/>
      <c r="CZ39" s="630">
        <v>1.5</v>
      </c>
      <c r="DA39" s="638"/>
      <c r="DB39" s="638"/>
      <c r="DC39" s="639"/>
      <c r="DD39" s="633">
        <v>3343</v>
      </c>
      <c r="DE39" s="636"/>
      <c r="DF39" s="636"/>
      <c r="DG39" s="636"/>
      <c r="DH39" s="636"/>
      <c r="DI39" s="636"/>
      <c r="DJ39" s="636"/>
      <c r="DK39" s="637"/>
      <c r="DL39" s="633" t="s">
        <v>185</v>
      </c>
      <c r="DM39" s="636"/>
      <c r="DN39" s="636"/>
      <c r="DO39" s="636"/>
      <c r="DP39" s="636"/>
      <c r="DQ39" s="636"/>
      <c r="DR39" s="636"/>
      <c r="DS39" s="636"/>
      <c r="DT39" s="636"/>
      <c r="DU39" s="636"/>
      <c r="DV39" s="637"/>
      <c r="DW39" s="630" t="s">
        <v>185</v>
      </c>
      <c r="DX39" s="638"/>
      <c r="DY39" s="638"/>
      <c r="DZ39" s="638"/>
      <c r="EA39" s="638"/>
      <c r="EB39" s="638"/>
      <c r="EC39" s="652"/>
    </row>
    <row r="40" spans="2:133" ht="11.25" customHeight="1" x14ac:dyDescent="0.2">
      <c r="B40" s="624" t="s">
        <v>286</v>
      </c>
      <c r="C40" s="625"/>
      <c r="D40" s="625"/>
      <c r="E40" s="625"/>
      <c r="F40" s="625"/>
      <c r="G40" s="625"/>
      <c r="H40" s="625"/>
      <c r="I40" s="625"/>
      <c r="J40" s="625"/>
      <c r="K40" s="625"/>
      <c r="L40" s="625"/>
      <c r="M40" s="625"/>
      <c r="N40" s="625"/>
      <c r="O40" s="625"/>
      <c r="P40" s="625"/>
      <c r="Q40" s="626"/>
      <c r="R40" s="627">
        <v>187500</v>
      </c>
      <c r="S40" s="628"/>
      <c r="T40" s="628"/>
      <c r="U40" s="628"/>
      <c r="V40" s="628"/>
      <c r="W40" s="628"/>
      <c r="X40" s="628"/>
      <c r="Y40" s="629"/>
      <c r="Z40" s="663">
        <v>0.6</v>
      </c>
      <c r="AA40" s="663"/>
      <c r="AB40" s="663"/>
      <c r="AC40" s="663"/>
      <c r="AD40" s="664" t="s">
        <v>185</v>
      </c>
      <c r="AE40" s="664"/>
      <c r="AF40" s="664"/>
      <c r="AG40" s="664"/>
      <c r="AH40" s="664"/>
      <c r="AI40" s="664"/>
      <c r="AJ40" s="664"/>
      <c r="AK40" s="664"/>
      <c r="AL40" s="630" t="s">
        <v>185</v>
      </c>
      <c r="AM40" s="631"/>
      <c r="AN40" s="631"/>
      <c r="AO40" s="665"/>
      <c r="AQ40" s="658" t="s">
        <v>287</v>
      </c>
      <c r="AR40" s="659"/>
      <c r="AS40" s="659"/>
      <c r="AT40" s="659"/>
      <c r="AU40" s="659"/>
      <c r="AV40" s="659"/>
      <c r="AW40" s="659"/>
      <c r="AX40" s="659"/>
      <c r="AY40" s="660"/>
      <c r="AZ40" s="627" t="s">
        <v>176</v>
      </c>
      <c r="BA40" s="628"/>
      <c r="BB40" s="628"/>
      <c r="BC40" s="628"/>
      <c r="BD40" s="636"/>
      <c r="BE40" s="636"/>
      <c r="BF40" s="661"/>
      <c r="BG40" s="666" t="s">
        <v>288</v>
      </c>
      <c r="BH40" s="667"/>
      <c r="BI40" s="667"/>
      <c r="BJ40" s="667"/>
      <c r="BK40" s="667"/>
      <c r="BL40" s="213"/>
      <c r="BM40" s="625" t="s">
        <v>289</v>
      </c>
      <c r="BN40" s="625"/>
      <c r="BO40" s="625"/>
      <c r="BP40" s="625"/>
      <c r="BQ40" s="625"/>
      <c r="BR40" s="625"/>
      <c r="BS40" s="625"/>
      <c r="BT40" s="625"/>
      <c r="BU40" s="626"/>
      <c r="BV40" s="627">
        <v>91</v>
      </c>
      <c r="BW40" s="628"/>
      <c r="BX40" s="628"/>
      <c r="BY40" s="628"/>
      <c r="BZ40" s="628"/>
      <c r="CA40" s="628"/>
      <c r="CB40" s="662"/>
      <c r="CD40" s="624" t="s">
        <v>290</v>
      </c>
      <c r="CE40" s="625"/>
      <c r="CF40" s="625"/>
      <c r="CG40" s="625"/>
      <c r="CH40" s="625"/>
      <c r="CI40" s="625"/>
      <c r="CJ40" s="625"/>
      <c r="CK40" s="625"/>
      <c r="CL40" s="625"/>
      <c r="CM40" s="625"/>
      <c r="CN40" s="625"/>
      <c r="CO40" s="625"/>
      <c r="CP40" s="625"/>
      <c r="CQ40" s="626"/>
      <c r="CR40" s="627" t="s">
        <v>176</v>
      </c>
      <c r="CS40" s="628"/>
      <c r="CT40" s="628"/>
      <c r="CU40" s="628"/>
      <c r="CV40" s="628"/>
      <c r="CW40" s="628"/>
      <c r="CX40" s="628"/>
      <c r="CY40" s="629"/>
      <c r="CZ40" s="630" t="s">
        <v>185</v>
      </c>
      <c r="DA40" s="638"/>
      <c r="DB40" s="638"/>
      <c r="DC40" s="639"/>
      <c r="DD40" s="633" t="s">
        <v>185</v>
      </c>
      <c r="DE40" s="628"/>
      <c r="DF40" s="628"/>
      <c r="DG40" s="628"/>
      <c r="DH40" s="628"/>
      <c r="DI40" s="628"/>
      <c r="DJ40" s="628"/>
      <c r="DK40" s="629"/>
      <c r="DL40" s="633" t="s">
        <v>185</v>
      </c>
      <c r="DM40" s="628"/>
      <c r="DN40" s="628"/>
      <c r="DO40" s="628"/>
      <c r="DP40" s="628"/>
      <c r="DQ40" s="628"/>
      <c r="DR40" s="628"/>
      <c r="DS40" s="628"/>
      <c r="DT40" s="628"/>
      <c r="DU40" s="628"/>
      <c r="DV40" s="629"/>
      <c r="DW40" s="630" t="s">
        <v>185</v>
      </c>
      <c r="DX40" s="638"/>
      <c r="DY40" s="638"/>
      <c r="DZ40" s="638"/>
      <c r="EA40" s="638"/>
      <c r="EB40" s="638"/>
      <c r="EC40" s="652"/>
    </row>
    <row r="41" spans="2:133" ht="11.25" customHeight="1" x14ac:dyDescent="0.2">
      <c r="B41" s="608" t="s">
        <v>291</v>
      </c>
      <c r="C41" s="609"/>
      <c r="D41" s="609"/>
      <c r="E41" s="609"/>
      <c r="F41" s="609"/>
      <c r="G41" s="609"/>
      <c r="H41" s="609"/>
      <c r="I41" s="609"/>
      <c r="J41" s="609"/>
      <c r="K41" s="609"/>
      <c r="L41" s="609"/>
      <c r="M41" s="609"/>
      <c r="N41" s="609"/>
      <c r="O41" s="609"/>
      <c r="P41" s="609"/>
      <c r="Q41" s="610"/>
      <c r="R41" s="611">
        <v>33745796</v>
      </c>
      <c r="S41" s="649"/>
      <c r="T41" s="649"/>
      <c r="U41" s="649"/>
      <c r="V41" s="649"/>
      <c r="W41" s="649"/>
      <c r="X41" s="649"/>
      <c r="Y41" s="653"/>
      <c r="Z41" s="654">
        <v>100</v>
      </c>
      <c r="AA41" s="654"/>
      <c r="AB41" s="654"/>
      <c r="AC41" s="654"/>
      <c r="AD41" s="655">
        <v>16919563</v>
      </c>
      <c r="AE41" s="655"/>
      <c r="AF41" s="655"/>
      <c r="AG41" s="655"/>
      <c r="AH41" s="655"/>
      <c r="AI41" s="655"/>
      <c r="AJ41" s="655"/>
      <c r="AK41" s="655"/>
      <c r="AL41" s="614">
        <v>100</v>
      </c>
      <c r="AM41" s="656"/>
      <c r="AN41" s="656"/>
      <c r="AO41" s="657"/>
      <c r="AQ41" s="658" t="s">
        <v>292</v>
      </c>
      <c r="AR41" s="659"/>
      <c r="AS41" s="659"/>
      <c r="AT41" s="659"/>
      <c r="AU41" s="659"/>
      <c r="AV41" s="659"/>
      <c r="AW41" s="659"/>
      <c r="AX41" s="659"/>
      <c r="AY41" s="660"/>
      <c r="AZ41" s="627">
        <v>568671</v>
      </c>
      <c r="BA41" s="628"/>
      <c r="BB41" s="628"/>
      <c r="BC41" s="628"/>
      <c r="BD41" s="636"/>
      <c r="BE41" s="636"/>
      <c r="BF41" s="661"/>
      <c r="BG41" s="666"/>
      <c r="BH41" s="667"/>
      <c r="BI41" s="667"/>
      <c r="BJ41" s="667"/>
      <c r="BK41" s="667"/>
      <c r="BL41" s="213"/>
      <c r="BM41" s="625" t="s">
        <v>293</v>
      </c>
      <c r="BN41" s="625"/>
      <c r="BO41" s="625"/>
      <c r="BP41" s="625"/>
      <c r="BQ41" s="625"/>
      <c r="BR41" s="625"/>
      <c r="BS41" s="625"/>
      <c r="BT41" s="625"/>
      <c r="BU41" s="626"/>
      <c r="BV41" s="627" t="s">
        <v>176</v>
      </c>
      <c r="BW41" s="628"/>
      <c r="BX41" s="628"/>
      <c r="BY41" s="628"/>
      <c r="BZ41" s="628"/>
      <c r="CA41" s="628"/>
      <c r="CB41" s="662"/>
      <c r="CD41" s="624" t="s">
        <v>294</v>
      </c>
      <c r="CE41" s="625"/>
      <c r="CF41" s="625"/>
      <c r="CG41" s="625"/>
      <c r="CH41" s="625"/>
      <c r="CI41" s="625"/>
      <c r="CJ41" s="625"/>
      <c r="CK41" s="625"/>
      <c r="CL41" s="625"/>
      <c r="CM41" s="625"/>
      <c r="CN41" s="625"/>
      <c r="CO41" s="625"/>
      <c r="CP41" s="625"/>
      <c r="CQ41" s="626"/>
      <c r="CR41" s="627" t="s">
        <v>185</v>
      </c>
      <c r="CS41" s="636"/>
      <c r="CT41" s="636"/>
      <c r="CU41" s="636"/>
      <c r="CV41" s="636"/>
      <c r="CW41" s="636"/>
      <c r="CX41" s="636"/>
      <c r="CY41" s="637"/>
      <c r="CZ41" s="630" t="s">
        <v>185</v>
      </c>
      <c r="DA41" s="638"/>
      <c r="DB41" s="638"/>
      <c r="DC41" s="639"/>
      <c r="DD41" s="633" t="s">
        <v>176</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2">
      <c r="AQ42" s="646" t="s">
        <v>295</v>
      </c>
      <c r="AR42" s="647"/>
      <c r="AS42" s="647"/>
      <c r="AT42" s="647"/>
      <c r="AU42" s="647"/>
      <c r="AV42" s="647"/>
      <c r="AW42" s="647"/>
      <c r="AX42" s="647"/>
      <c r="AY42" s="648"/>
      <c r="AZ42" s="611">
        <v>2124630</v>
      </c>
      <c r="BA42" s="649"/>
      <c r="BB42" s="649"/>
      <c r="BC42" s="649"/>
      <c r="BD42" s="612"/>
      <c r="BE42" s="612"/>
      <c r="BF42" s="650"/>
      <c r="BG42" s="668"/>
      <c r="BH42" s="669"/>
      <c r="BI42" s="669"/>
      <c r="BJ42" s="669"/>
      <c r="BK42" s="669"/>
      <c r="BL42" s="214"/>
      <c r="BM42" s="609" t="s">
        <v>296</v>
      </c>
      <c r="BN42" s="609"/>
      <c r="BO42" s="609"/>
      <c r="BP42" s="609"/>
      <c r="BQ42" s="609"/>
      <c r="BR42" s="609"/>
      <c r="BS42" s="609"/>
      <c r="BT42" s="609"/>
      <c r="BU42" s="610"/>
      <c r="BV42" s="611">
        <v>418</v>
      </c>
      <c r="BW42" s="649"/>
      <c r="BX42" s="649"/>
      <c r="BY42" s="649"/>
      <c r="BZ42" s="649"/>
      <c r="CA42" s="649"/>
      <c r="CB42" s="651"/>
      <c r="CD42" s="624" t="s">
        <v>297</v>
      </c>
      <c r="CE42" s="625"/>
      <c r="CF42" s="625"/>
      <c r="CG42" s="625"/>
      <c r="CH42" s="625"/>
      <c r="CI42" s="625"/>
      <c r="CJ42" s="625"/>
      <c r="CK42" s="625"/>
      <c r="CL42" s="625"/>
      <c r="CM42" s="625"/>
      <c r="CN42" s="625"/>
      <c r="CO42" s="625"/>
      <c r="CP42" s="625"/>
      <c r="CQ42" s="626"/>
      <c r="CR42" s="627">
        <v>3897725</v>
      </c>
      <c r="CS42" s="636"/>
      <c r="CT42" s="636"/>
      <c r="CU42" s="636"/>
      <c r="CV42" s="636"/>
      <c r="CW42" s="636"/>
      <c r="CX42" s="636"/>
      <c r="CY42" s="637"/>
      <c r="CZ42" s="630">
        <v>12.4</v>
      </c>
      <c r="DA42" s="638"/>
      <c r="DB42" s="638"/>
      <c r="DC42" s="639"/>
      <c r="DD42" s="633">
        <v>444678</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2">
      <c r="B43" s="204" t="s">
        <v>298</v>
      </c>
      <c r="CD43" s="624" t="s">
        <v>299</v>
      </c>
      <c r="CE43" s="625"/>
      <c r="CF43" s="625"/>
      <c r="CG43" s="625"/>
      <c r="CH43" s="625"/>
      <c r="CI43" s="625"/>
      <c r="CJ43" s="625"/>
      <c r="CK43" s="625"/>
      <c r="CL43" s="625"/>
      <c r="CM43" s="625"/>
      <c r="CN43" s="625"/>
      <c r="CO43" s="625"/>
      <c r="CP43" s="625"/>
      <c r="CQ43" s="626"/>
      <c r="CR43" s="627">
        <v>186664</v>
      </c>
      <c r="CS43" s="636"/>
      <c r="CT43" s="636"/>
      <c r="CU43" s="636"/>
      <c r="CV43" s="636"/>
      <c r="CW43" s="636"/>
      <c r="CX43" s="636"/>
      <c r="CY43" s="637"/>
      <c r="CZ43" s="630">
        <v>0.6</v>
      </c>
      <c r="DA43" s="638"/>
      <c r="DB43" s="638"/>
      <c r="DC43" s="639"/>
      <c r="DD43" s="633">
        <v>186664</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2">
      <c r="B44" s="634" t="s">
        <v>300</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247</v>
      </c>
      <c r="CE44" s="641"/>
      <c r="CF44" s="624" t="s">
        <v>301</v>
      </c>
      <c r="CG44" s="625"/>
      <c r="CH44" s="625"/>
      <c r="CI44" s="625"/>
      <c r="CJ44" s="625"/>
      <c r="CK44" s="625"/>
      <c r="CL44" s="625"/>
      <c r="CM44" s="625"/>
      <c r="CN44" s="625"/>
      <c r="CO44" s="625"/>
      <c r="CP44" s="625"/>
      <c r="CQ44" s="626"/>
      <c r="CR44" s="627">
        <v>2889107</v>
      </c>
      <c r="CS44" s="628"/>
      <c r="CT44" s="628"/>
      <c r="CU44" s="628"/>
      <c r="CV44" s="628"/>
      <c r="CW44" s="628"/>
      <c r="CX44" s="628"/>
      <c r="CY44" s="629"/>
      <c r="CZ44" s="630">
        <v>9.1999999999999993</v>
      </c>
      <c r="DA44" s="631"/>
      <c r="DB44" s="631"/>
      <c r="DC44" s="632"/>
      <c r="DD44" s="633">
        <v>319916</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2">
      <c r="B45" s="634" t="s">
        <v>302</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303</v>
      </c>
      <c r="CG45" s="625"/>
      <c r="CH45" s="625"/>
      <c r="CI45" s="625"/>
      <c r="CJ45" s="625"/>
      <c r="CK45" s="625"/>
      <c r="CL45" s="625"/>
      <c r="CM45" s="625"/>
      <c r="CN45" s="625"/>
      <c r="CO45" s="625"/>
      <c r="CP45" s="625"/>
      <c r="CQ45" s="626"/>
      <c r="CR45" s="627">
        <v>1335855</v>
      </c>
      <c r="CS45" s="636"/>
      <c r="CT45" s="636"/>
      <c r="CU45" s="636"/>
      <c r="CV45" s="636"/>
      <c r="CW45" s="636"/>
      <c r="CX45" s="636"/>
      <c r="CY45" s="637"/>
      <c r="CZ45" s="630">
        <v>4.2</v>
      </c>
      <c r="DA45" s="638"/>
      <c r="DB45" s="638"/>
      <c r="DC45" s="639"/>
      <c r="DD45" s="633">
        <v>26084</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2">
      <c r="B46" s="215"/>
      <c r="CD46" s="642"/>
      <c r="CE46" s="643"/>
      <c r="CF46" s="624" t="s">
        <v>304</v>
      </c>
      <c r="CG46" s="625"/>
      <c r="CH46" s="625"/>
      <c r="CI46" s="625"/>
      <c r="CJ46" s="625"/>
      <c r="CK46" s="625"/>
      <c r="CL46" s="625"/>
      <c r="CM46" s="625"/>
      <c r="CN46" s="625"/>
      <c r="CO46" s="625"/>
      <c r="CP46" s="625"/>
      <c r="CQ46" s="626"/>
      <c r="CR46" s="627">
        <v>1521534</v>
      </c>
      <c r="CS46" s="628"/>
      <c r="CT46" s="628"/>
      <c r="CU46" s="628"/>
      <c r="CV46" s="628"/>
      <c r="CW46" s="628"/>
      <c r="CX46" s="628"/>
      <c r="CY46" s="629"/>
      <c r="CZ46" s="630">
        <v>4.8</v>
      </c>
      <c r="DA46" s="631"/>
      <c r="DB46" s="631"/>
      <c r="DC46" s="632"/>
      <c r="DD46" s="633">
        <v>292785</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2">
      <c r="B47" s="215"/>
      <c r="CD47" s="642"/>
      <c r="CE47" s="643"/>
      <c r="CF47" s="624" t="s">
        <v>305</v>
      </c>
      <c r="CG47" s="625"/>
      <c r="CH47" s="625"/>
      <c r="CI47" s="625"/>
      <c r="CJ47" s="625"/>
      <c r="CK47" s="625"/>
      <c r="CL47" s="625"/>
      <c r="CM47" s="625"/>
      <c r="CN47" s="625"/>
      <c r="CO47" s="625"/>
      <c r="CP47" s="625"/>
      <c r="CQ47" s="626"/>
      <c r="CR47" s="627">
        <v>1008618</v>
      </c>
      <c r="CS47" s="636"/>
      <c r="CT47" s="636"/>
      <c r="CU47" s="636"/>
      <c r="CV47" s="636"/>
      <c r="CW47" s="636"/>
      <c r="CX47" s="636"/>
      <c r="CY47" s="637"/>
      <c r="CZ47" s="630">
        <v>3.2</v>
      </c>
      <c r="DA47" s="638"/>
      <c r="DB47" s="638"/>
      <c r="DC47" s="639"/>
      <c r="DD47" s="633">
        <v>124762</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ht="11" x14ac:dyDescent="0.2">
      <c r="B48" s="215"/>
      <c r="CD48" s="644"/>
      <c r="CE48" s="645"/>
      <c r="CF48" s="624" t="s">
        <v>306</v>
      </c>
      <c r="CG48" s="625"/>
      <c r="CH48" s="625"/>
      <c r="CI48" s="625"/>
      <c r="CJ48" s="625"/>
      <c r="CK48" s="625"/>
      <c r="CL48" s="625"/>
      <c r="CM48" s="625"/>
      <c r="CN48" s="625"/>
      <c r="CO48" s="625"/>
      <c r="CP48" s="625"/>
      <c r="CQ48" s="626"/>
      <c r="CR48" s="627" t="s">
        <v>185</v>
      </c>
      <c r="CS48" s="628"/>
      <c r="CT48" s="628"/>
      <c r="CU48" s="628"/>
      <c r="CV48" s="628"/>
      <c r="CW48" s="628"/>
      <c r="CX48" s="628"/>
      <c r="CY48" s="629"/>
      <c r="CZ48" s="630" t="s">
        <v>185</v>
      </c>
      <c r="DA48" s="631"/>
      <c r="DB48" s="631"/>
      <c r="DC48" s="632"/>
      <c r="DD48" s="633" t="s">
        <v>185</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2">
      <c r="B49" s="215"/>
      <c r="CD49" s="608" t="s">
        <v>307</v>
      </c>
      <c r="CE49" s="609"/>
      <c r="CF49" s="609"/>
      <c r="CG49" s="609"/>
      <c r="CH49" s="609"/>
      <c r="CI49" s="609"/>
      <c r="CJ49" s="609"/>
      <c r="CK49" s="609"/>
      <c r="CL49" s="609"/>
      <c r="CM49" s="609"/>
      <c r="CN49" s="609"/>
      <c r="CO49" s="609"/>
      <c r="CP49" s="609"/>
      <c r="CQ49" s="610"/>
      <c r="CR49" s="611">
        <v>31480583</v>
      </c>
      <c r="CS49" s="612"/>
      <c r="CT49" s="612"/>
      <c r="CU49" s="612"/>
      <c r="CV49" s="612"/>
      <c r="CW49" s="612"/>
      <c r="CX49" s="612"/>
      <c r="CY49" s="613"/>
      <c r="CZ49" s="614">
        <v>100</v>
      </c>
      <c r="DA49" s="615"/>
      <c r="DB49" s="615"/>
      <c r="DC49" s="616"/>
      <c r="DD49" s="617">
        <v>19578022</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T3GAa/nHW7vU4lS7GXI80mFoTnPObhQWNb7j5+PMAXB0zUVEhMTKW+nnYl19qQqcy9qCG5IFzZTC83wB49oVtA==" saltValue="j4h5OEDLsrB4EIJeAYPR3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abSelected="1" topLeftCell="A61" zoomScale="70" zoomScaleNormal="25" zoomScaleSheetLayoutView="70" workbookViewId="0">
      <selection activeCell="AF72" sqref="AF72:AJ72"/>
    </sheetView>
  </sheetViews>
  <sheetFormatPr defaultColWidth="0" defaultRowHeight="13" zeroHeight="1" x14ac:dyDescent="0.2"/>
  <cols>
    <col min="1" max="130" width="2.7265625" style="221" customWidth="1"/>
    <col min="131" max="131" width="1.6328125" style="221" customWidth="1"/>
    <col min="132" max="16384" width="9" style="221" hidden="1"/>
  </cols>
  <sheetData>
    <row r="1" spans="1:131" ht="11.25" customHeight="1" thickBot="1" x14ac:dyDescent="0.25">
      <c r="A1" s="217"/>
      <c r="B1" s="217"/>
      <c r="C1" s="217"/>
      <c r="D1" s="217"/>
      <c r="E1" s="217"/>
      <c r="F1" s="217"/>
      <c r="G1" s="217"/>
      <c r="H1" s="217"/>
      <c r="I1" s="217"/>
      <c r="J1" s="217"/>
      <c r="K1" s="217"/>
      <c r="L1" s="217"/>
      <c r="M1" s="217"/>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218"/>
      <c r="DI1" s="218"/>
      <c r="DJ1" s="218"/>
      <c r="DK1" s="218"/>
      <c r="DL1" s="218"/>
      <c r="DM1" s="218"/>
      <c r="DN1" s="218"/>
      <c r="DO1" s="218"/>
      <c r="DP1" s="218"/>
      <c r="DQ1" s="219"/>
      <c r="DR1" s="219"/>
      <c r="DS1" s="219"/>
      <c r="DT1" s="219"/>
      <c r="DU1" s="219"/>
      <c r="DV1" s="219"/>
      <c r="DW1" s="219"/>
      <c r="DX1" s="219"/>
      <c r="DY1" s="219"/>
      <c r="DZ1" s="219"/>
      <c r="EA1" s="220"/>
    </row>
    <row r="2" spans="1:131" ht="26.25" customHeight="1" thickBot="1" x14ac:dyDescent="0.25">
      <c r="A2" s="735" t="s">
        <v>308</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18"/>
      <c r="BK2" s="218"/>
      <c r="BL2" s="218"/>
      <c r="BM2" s="218"/>
      <c r="BN2" s="218"/>
      <c r="BO2" s="218"/>
      <c r="BP2" s="218"/>
      <c r="BQ2" s="218"/>
      <c r="BR2" s="218"/>
      <c r="BS2" s="218"/>
      <c r="BT2" s="218"/>
      <c r="BU2" s="218"/>
      <c r="BV2" s="218"/>
      <c r="BW2" s="218"/>
      <c r="BX2" s="218"/>
      <c r="BY2" s="218"/>
      <c r="BZ2" s="218"/>
      <c r="CA2" s="218"/>
      <c r="CB2" s="218"/>
      <c r="CC2" s="218"/>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736" t="s">
        <v>309</v>
      </c>
      <c r="DK2" s="737"/>
      <c r="DL2" s="737"/>
      <c r="DM2" s="737"/>
      <c r="DN2" s="737"/>
      <c r="DO2" s="738"/>
      <c r="DP2" s="218"/>
      <c r="DQ2" s="736" t="s">
        <v>310</v>
      </c>
      <c r="DR2" s="737"/>
      <c r="DS2" s="737"/>
      <c r="DT2" s="737"/>
      <c r="DU2" s="737"/>
      <c r="DV2" s="737"/>
      <c r="DW2" s="737"/>
      <c r="DX2" s="737"/>
      <c r="DY2" s="737"/>
      <c r="DZ2" s="738"/>
      <c r="EA2" s="220"/>
    </row>
    <row r="3" spans="1:131" ht="11.25" customHeight="1" x14ac:dyDescent="0.2">
      <c r="A3" s="218"/>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c r="BS3" s="218"/>
      <c r="BT3" s="218"/>
      <c r="BU3" s="218"/>
      <c r="BV3" s="218"/>
      <c r="BW3" s="218"/>
      <c r="BX3" s="218"/>
      <c r="BY3" s="218"/>
      <c r="BZ3" s="218"/>
      <c r="CA3" s="218"/>
      <c r="CB3" s="218"/>
      <c r="CC3" s="218"/>
      <c r="CD3" s="218"/>
      <c r="CE3" s="218"/>
      <c r="CF3" s="218"/>
      <c r="CG3" s="218"/>
      <c r="CH3" s="218"/>
      <c r="CI3" s="218"/>
      <c r="CJ3" s="218"/>
      <c r="CK3" s="218"/>
      <c r="CL3" s="218"/>
      <c r="CM3" s="218"/>
      <c r="CN3" s="218"/>
      <c r="CO3" s="218"/>
      <c r="CP3" s="218"/>
      <c r="CQ3" s="218"/>
      <c r="CR3" s="218"/>
      <c r="CS3" s="218"/>
      <c r="CT3" s="218"/>
      <c r="CU3" s="218"/>
      <c r="CV3" s="218"/>
      <c r="CW3" s="218"/>
      <c r="CX3" s="218"/>
      <c r="CY3" s="218"/>
      <c r="CZ3" s="218"/>
      <c r="DA3" s="218"/>
      <c r="DB3" s="218"/>
      <c r="DC3" s="218"/>
      <c r="DD3" s="218"/>
      <c r="DE3" s="218"/>
      <c r="DF3" s="218"/>
      <c r="DG3" s="218"/>
      <c r="DH3" s="218"/>
      <c r="DI3" s="218"/>
      <c r="DJ3" s="218"/>
      <c r="DK3" s="218"/>
      <c r="DL3" s="218"/>
      <c r="DM3" s="218"/>
      <c r="DN3" s="218"/>
      <c r="DO3" s="218"/>
      <c r="DP3" s="218"/>
      <c r="DQ3" s="218"/>
      <c r="DR3" s="218"/>
      <c r="DS3" s="218"/>
      <c r="DT3" s="218"/>
      <c r="DU3" s="218"/>
      <c r="DV3" s="218"/>
      <c r="DW3" s="218"/>
      <c r="DX3" s="218"/>
      <c r="DY3" s="218"/>
      <c r="DZ3" s="218"/>
      <c r="EA3" s="220"/>
    </row>
    <row r="4" spans="1:131" s="224" customFormat="1" ht="26.25" customHeight="1" thickBot="1" x14ac:dyDescent="0.25">
      <c r="A4" s="739" t="s">
        <v>311</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9"/>
      <c r="BA4" s="239"/>
      <c r="BB4" s="239"/>
      <c r="BC4" s="239"/>
      <c r="BD4" s="239"/>
      <c r="BE4" s="222"/>
      <c r="BF4" s="222"/>
      <c r="BG4" s="222"/>
      <c r="BH4" s="222"/>
      <c r="BI4" s="222"/>
      <c r="BJ4" s="222"/>
      <c r="BK4" s="222"/>
      <c r="BL4" s="222"/>
      <c r="BM4" s="222"/>
      <c r="BN4" s="222"/>
      <c r="BO4" s="222"/>
      <c r="BP4" s="222"/>
      <c r="BQ4" s="740" t="s">
        <v>312</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23"/>
    </row>
    <row r="5" spans="1:131" s="224" customFormat="1" ht="26.25" customHeight="1" x14ac:dyDescent="0.2">
      <c r="A5" s="729" t="s">
        <v>313</v>
      </c>
      <c r="B5" s="730"/>
      <c r="C5" s="730"/>
      <c r="D5" s="730"/>
      <c r="E5" s="730"/>
      <c r="F5" s="730"/>
      <c r="G5" s="730"/>
      <c r="H5" s="730"/>
      <c r="I5" s="730"/>
      <c r="J5" s="730"/>
      <c r="K5" s="730"/>
      <c r="L5" s="730"/>
      <c r="M5" s="730"/>
      <c r="N5" s="730"/>
      <c r="O5" s="730"/>
      <c r="P5" s="731"/>
      <c r="Q5" s="725" t="s">
        <v>314</v>
      </c>
      <c r="R5" s="721"/>
      <c r="S5" s="721"/>
      <c r="T5" s="721"/>
      <c r="U5" s="722"/>
      <c r="V5" s="725" t="s">
        <v>315</v>
      </c>
      <c r="W5" s="721"/>
      <c r="X5" s="721"/>
      <c r="Y5" s="721"/>
      <c r="Z5" s="722"/>
      <c r="AA5" s="725" t="s">
        <v>465</v>
      </c>
      <c r="AB5" s="721"/>
      <c r="AC5" s="721"/>
      <c r="AD5" s="721"/>
      <c r="AE5" s="721"/>
      <c r="AF5" s="741" t="s">
        <v>316</v>
      </c>
      <c r="AG5" s="721"/>
      <c r="AH5" s="721"/>
      <c r="AI5" s="721"/>
      <c r="AJ5" s="727"/>
      <c r="AK5" s="721" t="s">
        <v>317</v>
      </c>
      <c r="AL5" s="721"/>
      <c r="AM5" s="721"/>
      <c r="AN5" s="721"/>
      <c r="AO5" s="722"/>
      <c r="AP5" s="725" t="s">
        <v>466</v>
      </c>
      <c r="AQ5" s="721"/>
      <c r="AR5" s="721"/>
      <c r="AS5" s="721"/>
      <c r="AT5" s="722"/>
      <c r="AU5" s="725" t="s">
        <v>318</v>
      </c>
      <c r="AV5" s="721"/>
      <c r="AW5" s="721"/>
      <c r="AX5" s="721"/>
      <c r="AY5" s="727"/>
      <c r="AZ5" s="239"/>
      <c r="BA5" s="239"/>
      <c r="BB5" s="239"/>
      <c r="BC5" s="239"/>
      <c r="BD5" s="239"/>
      <c r="BE5" s="222"/>
      <c r="BF5" s="222"/>
      <c r="BG5" s="222"/>
      <c r="BH5" s="222"/>
      <c r="BI5" s="222"/>
      <c r="BJ5" s="222"/>
      <c r="BK5" s="222"/>
      <c r="BL5" s="222"/>
      <c r="BM5" s="222"/>
      <c r="BN5" s="222"/>
      <c r="BO5" s="222"/>
      <c r="BP5" s="222"/>
      <c r="BQ5" s="729" t="s">
        <v>319</v>
      </c>
      <c r="BR5" s="730"/>
      <c r="BS5" s="730"/>
      <c r="BT5" s="730"/>
      <c r="BU5" s="730"/>
      <c r="BV5" s="730"/>
      <c r="BW5" s="730"/>
      <c r="BX5" s="730"/>
      <c r="BY5" s="730"/>
      <c r="BZ5" s="730"/>
      <c r="CA5" s="730"/>
      <c r="CB5" s="730"/>
      <c r="CC5" s="730"/>
      <c r="CD5" s="730"/>
      <c r="CE5" s="730"/>
      <c r="CF5" s="730"/>
      <c r="CG5" s="731"/>
      <c r="CH5" s="725" t="s">
        <v>467</v>
      </c>
      <c r="CI5" s="721"/>
      <c r="CJ5" s="721"/>
      <c r="CK5" s="721"/>
      <c r="CL5" s="722"/>
      <c r="CM5" s="725" t="s">
        <v>320</v>
      </c>
      <c r="CN5" s="721"/>
      <c r="CO5" s="721"/>
      <c r="CP5" s="721"/>
      <c r="CQ5" s="722"/>
      <c r="CR5" s="725" t="s">
        <v>321</v>
      </c>
      <c r="CS5" s="721"/>
      <c r="CT5" s="721"/>
      <c r="CU5" s="721"/>
      <c r="CV5" s="722"/>
      <c r="CW5" s="725" t="s">
        <v>468</v>
      </c>
      <c r="CX5" s="721"/>
      <c r="CY5" s="721"/>
      <c r="CZ5" s="721"/>
      <c r="DA5" s="722"/>
      <c r="DB5" s="725" t="s">
        <v>469</v>
      </c>
      <c r="DC5" s="721"/>
      <c r="DD5" s="721"/>
      <c r="DE5" s="721"/>
      <c r="DF5" s="722"/>
      <c r="DG5" s="774" t="s">
        <v>322</v>
      </c>
      <c r="DH5" s="775"/>
      <c r="DI5" s="775"/>
      <c r="DJ5" s="775"/>
      <c r="DK5" s="776"/>
      <c r="DL5" s="774" t="s">
        <v>470</v>
      </c>
      <c r="DM5" s="775"/>
      <c r="DN5" s="775"/>
      <c r="DO5" s="775"/>
      <c r="DP5" s="776"/>
      <c r="DQ5" s="725" t="s">
        <v>471</v>
      </c>
      <c r="DR5" s="721"/>
      <c r="DS5" s="721"/>
      <c r="DT5" s="721"/>
      <c r="DU5" s="722"/>
      <c r="DV5" s="725" t="s">
        <v>318</v>
      </c>
      <c r="DW5" s="721"/>
      <c r="DX5" s="721"/>
      <c r="DY5" s="721"/>
      <c r="DZ5" s="727"/>
      <c r="EA5" s="223"/>
    </row>
    <row r="6" spans="1:131" s="224" customFormat="1" ht="26.25" customHeight="1" thickBot="1" x14ac:dyDescent="0.25">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9"/>
      <c r="BA6" s="239"/>
      <c r="BB6" s="239"/>
      <c r="BC6" s="239"/>
      <c r="BD6" s="239"/>
      <c r="BE6" s="222"/>
      <c r="BF6" s="222"/>
      <c r="BG6" s="222"/>
      <c r="BH6" s="222"/>
      <c r="BI6" s="222"/>
      <c r="BJ6" s="222"/>
      <c r="BK6" s="222"/>
      <c r="BL6" s="222"/>
      <c r="BM6" s="222"/>
      <c r="BN6" s="222"/>
      <c r="BO6" s="222"/>
      <c r="BP6" s="222"/>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23"/>
    </row>
    <row r="7" spans="1:131" s="224" customFormat="1" ht="26.25" customHeight="1" thickTop="1" x14ac:dyDescent="0.2">
      <c r="A7" s="225">
        <v>1</v>
      </c>
      <c r="B7" s="760" t="s">
        <v>472</v>
      </c>
      <c r="C7" s="761"/>
      <c r="D7" s="761"/>
      <c r="E7" s="761"/>
      <c r="F7" s="761"/>
      <c r="G7" s="761"/>
      <c r="H7" s="761"/>
      <c r="I7" s="761"/>
      <c r="J7" s="761"/>
      <c r="K7" s="761"/>
      <c r="L7" s="761"/>
      <c r="M7" s="761"/>
      <c r="N7" s="761"/>
      <c r="O7" s="761"/>
      <c r="P7" s="762"/>
      <c r="Q7" s="763">
        <v>33746</v>
      </c>
      <c r="R7" s="764"/>
      <c r="S7" s="764"/>
      <c r="T7" s="764"/>
      <c r="U7" s="764"/>
      <c r="V7" s="764">
        <v>31481</v>
      </c>
      <c r="W7" s="764"/>
      <c r="X7" s="764"/>
      <c r="Y7" s="764"/>
      <c r="Z7" s="764"/>
      <c r="AA7" s="764">
        <f>Q7-V7</f>
        <v>2265</v>
      </c>
      <c r="AB7" s="764"/>
      <c r="AC7" s="764"/>
      <c r="AD7" s="764"/>
      <c r="AE7" s="765"/>
      <c r="AF7" s="766">
        <v>2234</v>
      </c>
      <c r="AG7" s="767"/>
      <c r="AH7" s="767"/>
      <c r="AI7" s="767"/>
      <c r="AJ7" s="768"/>
      <c r="AK7" s="769">
        <v>907</v>
      </c>
      <c r="AL7" s="770"/>
      <c r="AM7" s="770"/>
      <c r="AN7" s="770"/>
      <c r="AO7" s="770"/>
      <c r="AP7" s="770">
        <v>31034</v>
      </c>
      <c r="AQ7" s="770"/>
      <c r="AR7" s="770"/>
      <c r="AS7" s="770"/>
      <c r="AT7" s="770"/>
      <c r="AU7" s="771"/>
      <c r="AV7" s="771"/>
      <c r="AW7" s="771"/>
      <c r="AX7" s="771"/>
      <c r="AY7" s="772"/>
      <c r="AZ7" s="239"/>
      <c r="BA7" s="239"/>
      <c r="BB7" s="239"/>
      <c r="BC7" s="239"/>
      <c r="BD7" s="239"/>
      <c r="BE7" s="222"/>
      <c r="BF7" s="222"/>
      <c r="BG7" s="222"/>
      <c r="BH7" s="222"/>
      <c r="BI7" s="222"/>
      <c r="BJ7" s="222"/>
      <c r="BK7" s="222"/>
      <c r="BL7" s="222"/>
      <c r="BM7" s="222"/>
      <c r="BN7" s="222"/>
      <c r="BO7" s="222"/>
      <c r="BP7" s="222"/>
      <c r="BQ7" s="225">
        <v>1</v>
      </c>
      <c r="BR7" s="226"/>
      <c r="BS7" s="746" t="s">
        <v>473</v>
      </c>
      <c r="BT7" s="747"/>
      <c r="BU7" s="747"/>
      <c r="BV7" s="747"/>
      <c r="BW7" s="747"/>
      <c r="BX7" s="747"/>
      <c r="BY7" s="747"/>
      <c r="BZ7" s="747"/>
      <c r="CA7" s="747"/>
      <c r="CB7" s="747"/>
      <c r="CC7" s="747"/>
      <c r="CD7" s="747"/>
      <c r="CE7" s="747"/>
      <c r="CF7" s="747"/>
      <c r="CG7" s="773"/>
      <c r="CH7" s="743">
        <v>6</v>
      </c>
      <c r="CI7" s="744"/>
      <c r="CJ7" s="744"/>
      <c r="CK7" s="744"/>
      <c r="CL7" s="745"/>
      <c r="CM7" s="743">
        <v>144</v>
      </c>
      <c r="CN7" s="744"/>
      <c r="CO7" s="744"/>
      <c r="CP7" s="744"/>
      <c r="CQ7" s="745"/>
      <c r="CR7" s="743">
        <v>30</v>
      </c>
      <c r="CS7" s="744"/>
      <c r="CT7" s="744"/>
      <c r="CU7" s="744"/>
      <c r="CV7" s="745"/>
      <c r="CW7" s="743" t="s">
        <v>475</v>
      </c>
      <c r="CX7" s="744"/>
      <c r="CY7" s="744"/>
      <c r="CZ7" s="744"/>
      <c r="DA7" s="745"/>
      <c r="DB7" s="743" t="s">
        <v>474</v>
      </c>
      <c r="DC7" s="744"/>
      <c r="DD7" s="744"/>
      <c r="DE7" s="744"/>
      <c r="DF7" s="745"/>
      <c r="DG7" s="743" t="s">
        <v>474</v>
      </c>
      <c r="DH7" s="744"/>
      <c r="DI7" s="744"/>
      <c r="DJ7" s="744"/>
      <c r="DK7" s="745"/>
      <c r="DL7" s="743" t="s">
        <v>474</v>
      </c>
      <c r="DM7" s="744"/>
      <c r="DN7" s="744"/>
      <c r="DO7" s="744"/>
      <c r="DP7" s="745"/>
      <c r="DQ7" s="743" t="s">
        <v>475</v>
      </c>
      <c r="DR7" s="744"/>
      <c r="DS7" s="744"/>
      <c r="DT7" s="744"/>
      <c r="DU7" s="745"/>
      <c r="DV7" s="746"/>
      <c r="DW7" s="747"/>
      <c r="DX7" s="747"/>
      <c r="DY7" s="747"/>
      <c r="DZ7" s="748"/>
      <c r="EA7" s="223"/>
    </row>
    <row r="8" spans="1:131" s="224" customFormat="1" ht="26.25" customHeight="1" x14ac:dyDescent="0.2">
      <c r="A8" s="227">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9"/>
      <c r="BA8" s="239"/>
      <c r="BB8" s="239"/>
      <c r="BC8" s="239"/>
      <c r="BD8" s="239"/>
      <c r="BE8" s="222"/>
      <c r="BF8" s="222"/>
      <c r="BG8" s="222"/>
      <c r="BH8" s="222"/>
      <c r="BI8" s="222"/>
      <c r="BJ8" s="222"/>
      <c r="BK8" s="222"/>
      <c r="BL8" s="222"/>
      <c r="BM8" s="222"/>
      <c r="BN8" s="222"/>
      <c r="BO8" s="222"/>
      <c r="BP8" s="222"/>
      <c r="BQ8" s="227">
        <v>2</v>
      </c>
      <c r="BR8" s="228"/>
      <c r="BS8" s="782" t="s">
        <v>476</v>
      </c>
      <c r="BT8" s="783"/>
      <c r="BU8" s="783"/>
      <c r="BV8" s="783"/>
      <c r="BW8" s="783"/>
      <c r="BX8" s="783"/>
      <c r="BY8" s="783"/>
      <c r="BZ8" s="783"/>
      <c r="CA8" s="783"/>
      <c r="CB8" s="783"/>
      <c r="CC8" s="783"/>
      <c r="CD8" s="783"/>
      <c r="CE8" s="783"/>
      <c r="CF8" s="783"/>
      <c r="CG8" s="784"/>
      <c r="CH8" s="785">
        <v>-5</v>
      </c>
      <c r="CI8" s="786"/>
      <c r="CJ8" s="786"/>
      <c r="CK8" s="786"/>
      <c r="CL8" s="787"/>
      <c r="CM8" s="785">
        <v>-13</v>
      </c>
      <c r="CN8" s="786"/>
      <c r="CO8" s="786"/>
      <c r="CP8" s="786"/>
      <c r="CQ8" s="787"/>
      <c r="CR8" s="785">
        <v>10</v>
      </c>
      <c r="CS8" s="786"/>
      <c r="CT8" s="786"/>
      <c r="CU8" s="786"/>
      <c r="CV8" s="787"/>
      <c r="CW8" s="785" t="s">
        <v>475</v>
      </c>
      <c r="CX8" s="786"/>
      <c r="CY8" s="786"/>
      <c r="CZ8" s="786"/>
      <c r="DA8" s="787"/>
      <c r="DB8" s="785" t="s">
        <v>475</v>
      </c>
      <c r="DC8" s="786"/>
      <c r="DD8" s="786"/>
      <c r="DE8" s="786"/>
      <c r="DF8" s="787"/>
      <c r="DG8" s="785" t="s">
        <v>474</v>
      </c>
      <c r="DH8" s="786"/>
      <c r="DI8" s="786"/>
      <c r="DJ8" s="786"/>
      <c r="DK8" s="787"/>
      <c r="DL8" s="785" t="s">
        <v>477</v>
      </c>
      <c r="DM8" s="786"/>
      <c r="DN8" s="786"/>
      <c r="DO8" s="786"/>
      <c r="DP8" s="787"/>
      <c r="DQ8" s="785" t="s">
        <v>475</v>
      </c>
      <c r="DR8" s="786"/>
      <c r="DS8" s="786"/>
      <c r="DT8" s="786"/>
      <c r="DU8" s="787"/>
      <c r="DV8" s="782"/>
      <c r="DW8" s="783"/>
      <c r="DX8" s="783"/>
      <c r="DY8" s="783"/>
      <c r="DZ8" s="788"/>
      <c r="EA8" s="223"/>
    </row>
    <row r="9" spans="1:131" s="224" customFormat="1" ht="26.25" customHeight="1" x14ac:dyDescent="0.2">
      <c r="A9" s="227">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9"/>
      <c r="BA9" s="239"/>
      <c r="BB9" s="239"/>
      <c r="BC9" s="239"/>
      <c r="BD9" s="239"/>
      <c r="BE9" s="222"/>
      <c r="BF9" s="222"/>
      <c r="BG9" s="222"/>
      <c r="BH9" s="222"/>
      <c r="BI9" s="222"/>
      <c r="BJ9" s="222"/>
      <c r="BK9" s="222"/>
      <c r="BL9" s="222"/>
      <c r="BM9" s="222"/>
      <c r="BN9" s="222"/>
      <c r="BO9" s="222"/>
      <c r="BP9" s="222"/>
      <c r="BQ9" s="227">
        <v>3</v>
      </c>
      <c r="BR9" s="228"/>
      <c r="BS9" s="782" t="s">
        <v>478</v>
      </c>
      <c r="BT9" s="783"/>
      <c r="BU9" s="783"/>
      <c r="BV9" s="783"/>
      <c r="BW9" s="783"/>
      <c r="BX9" s="783"/>
      <c r="BY9" s="783"/>
      <c r="BZ9" s="783"/>
      <c r="CA9" s="783"/>
      <c r="CB9" s="783"/>
      <c r="CC9" s="783"/>
      <c r="CD9" s="783"/>
      <c r="CE9" s="783"/>
      <c r="CF9" s="783"/>
      <c r="CG9" s="784"/>
      <c r="CH9" s="785">
        <v>5</v>
      </c>
      <c r="CI9" s="786"/>
      <c r="CJ9" s="786"/>
      <c r="CK9" s="786"/>
      <c r="CL9" s="787"/>
      <c r="CM9" s="785">
        <v>11</v>
      </c>
      <c r="CN9" s="786"/>
      <c r="CO9" s="786"/>
      <c r="CP9" s="786"/>
      <c r="CQ9" s="787"/>
      <c r="CR9" s="785">
        <v>45</v>
      </c>
      <c r="CS9" s="786"/>
      <c r="CT9" s="786"/>
      <c r="CU9" s="786"/>
      <c r="CV9" s="787"/>
      <c r="CW9" s="785" t="s">
        <v>474</v>
      </c>
      <c r="CX9" s="786"/>
      <c r="CY9" s="786"/>
      <c r="CZ9" s="786"/>
      <c r="DA9" s="787"/>
      <c r="DB9" s="785" t="s">
        <v>474</v>
      </c>
      <c r="DC9" s="786"/>
      <c r="DD9" s="786"/>
      <c r="DE9" s="786"/>
      <c r="DF9" s="787"/>
      <c r="DG9" s="785" t="s">
        <v>477</v>
      </c>
      <c r="DH9" s="786"/>
      <c r="DI9" s="786"/>
      <c r="DJ9" s="786"/>
      <c r="DK9" s="787"/>
      <c r="DL9" s="785" t="s">
        <v>475</v>
      </c>
      <c r="DM9" s="786"/>
      <c r="DN9" s="786"/>
      <c r="DO9" s="786"/>
      <c r="DP9" s="787"/>
      <c r="DQ9" s="785" t="s">
        <v>474</v>
      </c>
      <c r="DR9" s="786"/>
      <c r="DS9" s="786"/>
      <c r="DT9" s="786"/>
      <c r="DU9" s="787"/>
      <c r="DV9" s="782"/>
      <c r="DW9" s="783"/>
      <c r="DX9" s="783"/>
      <c r="DY9" s="783"/>
      <c r="DZ9" s="788"/>
      <c r="EA9" s="223"/>
    </row>
    <row r="10" spans="1:131" s="224" customFormat="1" ht="26.25" customHeight="1" x14ac:dyDescent="0.2">
      <c r="A10" s="227">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9"/>
      <c r="BA10" s="239"/>
      <c r="BB10" s="239"/>
      <c r="BC10" s="239"/>
      <c r="BD10" s="239"/>
      <c r="BE10" s="222"/>
      <c r="BF10" s="222"/>
      <c r="BG10" s="222"/>
      <c r="BH10" s="222"/>
      <c r="BI10" s="222"/>
      <c r="BJ10" s="222"/>
      <c r="BK10" s="222"/>
      <c r="BL10" s="222"/>
      <c r="BM10" s="222"/>
      <c r="BN10" s="222"/>
      <c r="BO10" s="222"/>
      <c r="BP10" s="222"/>
      <c r="BQ10" s="227">
        <v>4</v>
      </c>
      <c r="BR10" s="228"/>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23"/>
    </row>
    <row r="11" spans="1:131" s="224" customFormat="1" ht="26.25" customHeight="1" x14ac:dyDescent="0.2">
      <c r="A11" s="227">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9"/>
      <c r="BA11" s="239"/>
      <c r="BB11" s="239"/>
      <c r="BC11" s="239"/>
      <c r="BD11" s="239"/>
      <c r="BE11" s="222"/>
      <c r="BF11" s="222"/>
      <c r="BG11" s="222"/>
      <c r="BH11" s="222"/>
      <c r="BI11" s="222"/>
      <c r="BJ11" s="222"/>
      <c r="BK11" s="222"/>
      <c r="BL11" s="222"/>
      <c r="BM11" s="222"/>
      <c r="BN11" s="222"/>
      <c r="BO11" s="222"/>
      <c r="BP11" s="222"/>
      <c r="BQ11" s="227">
        <v>5</v>
      </c>
      <c r="BR11" s="228"/>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23"/>
    </row>
    <row r="12" spans="1:131" s="224" customFormat="1" ht="26.25" customHeight="1" x14ac:dyDescent="0.2">
      <c r="A12" s="227">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9"/>
      <c r="BA12" s="239"/>
      <c r="BB12" s="239"/>
      <c r="BC12" s="239"/>
      <c r="BD12" s="239"/>
      <c r="BE12" s="222"/>
      <c r="BF12" s="222"/>
      <c r="BG12" s="222"/>
      <c r="BH12" s="222"/>
      <c r="BI12" s="222"/>
      <c r="BJ12" s="222"/>
      <c r="BK12" s="222"/>
      <c r="BL12" s="222"/>
      <c r="BM12" s="222"/>
      <c r="BN12" s="222"/>
      <c r="BO12" s="222"/>
      <c r="BP12" s="222"/>
      <c r="BQ12" s="227">
        <v>6</v>
      </c>
      <c r="BR12" s="228"/>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23"/>
    </row>
    <row r="13" spans="1:131" s="224" customFormat="1" ht="26.25" customHeight="1" x14ac:dyDescent="0.2">
      <c r="A13" s="227">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9"/>
      <c r="BA13" s="239"/>
      <c r="BB13" s="239"/>
      <c r="BC13" s="239"/>
      <c r="BD13" s="239"/>
      <c r="BE13" s="222"/>
      <c r="BF13" s="222"/>
      <c r="BG13" s="222"/>
      <c r="BH13" s="222"/>
      <c r="BI13" s="222"/>
      <c r="BJ13" s="222"/>
      <c r="BK13" s="222"/>
      <c r="BL13" s="222"/>
      <c r="BM13" s="222"/>
      <c r="BN13" s="222"/>
      <c r="BO13" s="222"/>
      <c r="BP13" s="222"/>
      <c r="BQ13" s="227">
        <v>7</v>
      </c>
      <c r="BR13" s="228"/>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23"/>
    </row>
    <row r="14" spans="1:131" s="224" customFormat="1" ht="26.25" customHeight="1" x14ac:dyDescent="0.2">
      <c r="A14" s="227">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9"/>
      <c r="BA14" s="239"/>
      <c r="BB14" s="239"/>
      <c r="BC14" s="239"/>
      <c r="BD14" s="239"/>
      <c r="BE14" s="222"/>
      <c r="BF14" s="222"/>
      <c r="BG14" s="222"/>
      <c r="BH14" s="222"/>
      <c r="BI14" s="222"/>
      <c r="BJ14" s="222"/>
      <c r="BK14" s="222"/>
      <c r="BL14" s="222"/>
      <c r="BM14" s="222"/>
      <c r="BN14" s="222"/>
      <c r="BO14" s="222"/>
      <c r="BP14" s="222"/>
      <c r="BQ14" s="227">
        <v>8</v>
      </c>
      <c r="BR14" s="228"/>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23"/>
    </row>
    <row r="15" spans="1:131" s="224" customFormat="1" ht="26.25" customHeight="1" x14ac:dyDescent="0.2">
      <c r="A15" s="227">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9"/>
      <c r="BA15" s="239"/>
      <c r="BB15" s="239"/>
      <c r="BC15" s="239"/>
      <c r="BD15" s="239"/>
      <c r="BE15" s="222"/>
      <c r="BF15" s="222"/>
      <c r="BG15" s="222"/>
      <c r="BH15" s="222"/>
      <c r="BI15" s="222"/>
      <c r="BJ15" s="222"/>
      <c r="BK15" s="222"/>
      <c r="BL15" s="222"/>
      <c r="BM15" s="222"/>
      <c r="BN15" s="222"/>
      <c r="BO15" s="222"/>
      <c r="BP15" s="222"/>
      <c r="BQ15" s="227">
        <v>9</v>
      </c>
      <c r="BR15" s="228"/>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23"/>
    </row>
    <row r="16" spans="1:131" s="224" customFormat="1" ht="26.25" customHeight="1" x14ac:dyDescent="0.2">
      <c r="A16" s="227">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9"/>
      <c r="BA16" s="239"/>
      <c r="BB16" s="239"/>
      <c r="BC16" s="239"/>
      <c r="BD16" s="239"/>
      <c r="BE16" s="222"/>
      <c r="BF16" s="222"/>
      <c r="BG16" s="222"/>
      <c r="BH16" s="222"/>
      <c r="BI16" s="222"/>
      <c r="BJ16" s="222"/>
      <c r="BK16" s="222"/>
      <c r="BL16" s="222"/>
      <c r="BM16" s="222"/>
      <c r="BN16" s="222"/>
      <c r="BO16" s="222"/>
      <c r="BP16" s="222"/>
      <c r="BQ16" s="227">
        <v>10</v>
      </c>
      <c r="BR16" s="228"/>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23"/>
    </row>
    <row r="17" spans="1:131" s="224" customFormat="1" ht="26.25" customHeight="1" x14ac:dyDescent="0.2">
      <c r="A17" s="227">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9"/>
      <c r="BA17" s="239"/>
      <c r="BB17" s="239"/>
      <c r="BC17" s="239"/>
      <c r="BD17" s="239"/>
      <c r="BE17" s="222"/>
      <c r="BF17" s="222"/>
      <c r="BG17" s="222"/>
      <c r="BH17" s="222"/>
      <c r="BI17" s="222"/>
      <c r="BJ17" s="222"/>
      <c r="BK17" s="222"/>
      <c r="BL17" s="222"/>
      <c r="BM17" s="222"/>
      <c r="BN17" s="222"/>
      <c r="BO17" s="222"/>
      <c r="BP17" s="222"/>
      <c r="BQ17" s="227">
        <v>11</v>
      </c>
      <c r="BR17" s="228"/>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23"/>
    </row>
    <row r="18" spans="1:131" s="224" customFormat="1" ht="26.25" customHeight="1" x14ac:dyDescent="0.2">
      <c r="A18" s="227">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9"/>
      <c r="BA18" s="239"/>
      <c r="BB18" s="239"/>
      <c r="BC18" s="239"/>
      <c r="BD18" s="239"/>
      <c r="BE18" s="222"/>
      <c r="BF18" s="222"/>
      <c r="BG18" s="222"/>
      <c r="BH18" s="222"/>
      <c r="BI18" s="222"/>
      <c r="BJ18" s="222"/>
      <c r="BK18" s="222"/>
      <c r="BL18" s="222"/>
      <c r="BM18" s="222"/>
      <c r="BN18" s="222"/>
      <c r="BO18" s="222"/>
      <c r="BP18" s="222"/>
      <c r="BQ18" s="227">
        <v>12</v>
      </c>
      <c r="BR18" s="228"/>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23"/>
    </row>
    <row r="19" spans="1:131" s="224" customFormat="1" ht="26.25" customHeight="1" x14ac:dyDescent="0.2">
      <c r="A19" s="227">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9"/>
      <c r="BA19" s="239"/>
      <c r="BB19" s="239"/>
      <c r="BC19" s="239"/>
      <c r="BD19" s="239"/>
      <c r="BE19" s="222"/>
      <c r="BF19" s="222"/>
      <c r="BG19" s="222"/>
      <c r="BH19" s="222"/>
      <c r="BI19" s="222"/>
      <c r="BJ19" s="222"/>
      <c r="BK19" s="222"/>
      <c r="BL19" s="222"/>
      <c r="BM19" s="222"/>
      <c r="BN19" s="222"/>
      <c r="BO19" s="222"/>
      <c r="BP19" s="222"/>
      <c r="BQ19" s="227">
        <v>13</v>
      </c>
      <c r="BR19" s="228"/>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23"/>
    </row>
    <row r="20" spans="1:131" s="224" customFormat="1" ht="26.25" customHeight="1" x14ac:dyDescent="0.2">
      <c r="A20" s="227">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9"/>
      <c r="BA20" s="239"/>
      <c r="BB20" s="239"/>
      <c r="BC20" s="239"/>
      <c r="BD20" s="239"/>
      <c r="BE20" s="222"/>
      <c r="BF20" s="222"/>
      <c r="BG20" s="222"/>
      <c r="BH20" s="222"/>
      <c r="BI20" s="222"/>
      <c r="BJ20" s="222"/>
      <c r="BK20" s="222"/>
      <c r="BL20" s="222"/>
      <c r="BM20" s="222"/>
      <c r="BN20" s="222"/>
      <c r="BO20" s="222"/>
      <c r="BP20" s="222"/>
      <c r="BQ20" s="227">
        <v>14</v>
      </c>
      <c r="BR20" s="228"/>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23"/>
    </row>
    <row r="21" spans="1:131" s="224" customFormat="1" ht="26.25" customHeight="1" thickBot="1" x14ac:dyDescent="0.25">
      <c r="A21" s="227">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9"/>
      <c r="BA21" s="239"/>
      <c r="BB21" s="239"/>
      <c r="BC21" s="239"/>
      <c r="BD21" s="239"/>
      <c r="BE21" s="222"/>
      <c r="BF21" s="222"/>
      <c r="BG21" s="222"/>
      <c r="BH21" s="222"/>
      <c r="BI21" s="222"/>
      <c r="BJ21" s="222"/>
      <c r="BK21" s="222"/>
      <c r="BL21" s="222"/>
      <c r="BM21" s="222"/>
      <c r="BN21" s="222"/>
      <c r="BO21" s="222"/>
      <c r="BP21" s="222"/>
      <c r="BQ21" s="227">
        <v>15</v>
      </c>
      <c r="BR21" s="228"/>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23"/>
    </row>
    <row r="22" spans="1:131" s="224" customFormat="1" ht="26.25" customHeight="1" x14ac:dyDescent="0.2">
      <c r="A22" s="227">
        <v>16</v>
      </c>
      <c r="B22" s="749"/>
      <c r="C22" s="750"/>
      <c r="D22" s="750"/>
      <c r="E22" s="750"/>
      <c r="F22" s="750"/>
      <c r="G22" s="750"/>
      <c r="H22" s="750"/>
      <c r="I22" s="750"/>
      <c r="J22" s="750"/>
      <c r="K22" s="750"/>
      <c r="L22" s="750"/>
      <c r="M22" s="750"/>
      <c r="N22" s="750"/>
      <c r="O22" s="750"/>
      <c r="P22" s="751"/>
      <c r="Q22" s="801"/>
      <c r="R22" s="802"/>
      <c r="S22" s="802"/>
      <c r="T22" s="802"/>
      <c r="U22" s="802"/>
      <c r="V22" s="802"/>
      <c r="W22" s="802"/>
      <c r="X22" s="802"/>
      <c r="Y22" s="802"/>
      <c r="Z22" s="802"/>
      <c r="AA22" s="802"/>
      <c r="AB22" s="802"/>
      <c r="AC22" s="802"/>
      <c r="AD22" s="802"/>
      <c r="AE22" s="803"/>
      <c r="AF22" s="755"/>
      <c r="AG22" s="756"/>
      <c r="AH22" s="756"/>
      <c r="AI22" s="756"/>
      <c r="AJ22" s="757"/>
      <c r="AK22" s="804"/>
      <c r="AL22" s="805"/>
      <c r="AM22" s="805"/>
      <c r="AN22" s="805"/>
      <c r="AO22" s="805"/>
      <c r="AP22" s="805"/>
      <c r="AQ22" s="805"/>
      <c r="AR22" s="805"/>
      <c r="AS22" s="805"/>
      <c r="AT22" s="805"/>
      <c r="AU22" s="806"/>
      <c r="AV22" s="806"/>
      <c r="AW22" s="806"/>
      <c r="AX22" s="806"/>
      <c r="AY22" s="807"/>
      <c r="AZ22" s="808" t="s">
        <v>323</v>
      </c>
      <c r="BA22" s="808"/>
      <c r="BB22" s="808"/>
      <c r="BC22" s="808"/>
      <c r="BD22" s="809"/>
      <c r="BE22" s="222"/>
      <c r="BF22" s="222"/>
      <c r="BG22" s="222"/>
      <c r="BH22" s="222"/>
      <c r="BI22" s="222"/>
      <c r="BJ22" s="222"/>
      <c r="BK22" s="222"/>
      <c r="BL22" s="222"/>
      <c r="BM22" s="222"/>
      <c r="BN22" s="222"/>
      <c r="BO22" s="222"/>
      <c r="BP22" s="222"/>
      <c r="BQ22" s="227">
        <v>16</v>
      </c>
      <c r="BR22" s="228"/>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23"/>
    </row>
    <row r="23" spans="1:131" s="224" customFormat="1" ht="26.25" customHeight="1" thickBot="1" x14ac:dyDescent="0.25">
      <c r="A23" s="229" t="s">
        <v>324</v>
      </c>
      <c r="B23" s="789" t="s">
        <v>325</v>
      </c>
      <c r="C23" s="790"/>
      <c r="D23" s="790"/>
      <c r="E23" s="790"/>
      <c r="F23" s="790"/>
      <c r="G23" s="790"/>
      <c r="H23" s="790"/>
      <c r="I23" s="790"/>
      <c r="J23" s="790"/>
      <c r="K23" s="790"/>
      <c r="L23" s="790"/>
      <c r="M23" s="790"/>
      <c r="N23" s="790"/>
      <c r="O23" s="790"/>
      <c r="P23" s="791"/>
      <c r="Q23" s="792">
        <f>SUM(Q7:U22)</f>
        <v>33746</v>
      </c>
      <c r="R23" s="793"/>
      <c r="S23" s="793"/>
      <c r="T23" s="793"/>
      <c r="U23" s="793"/>
      <c r="V23" s="794">
        <f t="shared" ref="V23" si="0">SUM(V7:Z22)</f>
        <v>31481</v>
      </c>
      <c r="W23" s="795"/>
      <c r="X23" s="795"/>
      <c r="Y23" s="795"/>
      <c r="Z23" s="796"/>
      <c r="AA23" s="794">
        <f t="shared" ref="AA23" si="1">SUM(AA7:AE22)</f>
        <v>2265</v>
      </c>
      <c r="AB23" s="795"/>
      <c r="AC23" s="795"/>
      <c r="AD23" s="795"/>
      <c r="AE23" s="797"/>
      <c r="AF23" s="798">
        <f t="shared" ref="AF23" si="2">SUM(AF7:AJ22)</f>
        <v>2234</v>
      </c>
      <c r="AG23" s="795"/>
      <c r="AH23" s="795"/>
      <c r="AI23" s="795"/>
      <c r="AJ23" s="797"/>
      <c r="AK23" s="799"/>
      <c r="AL23" s="800"/>
      <c r="AM23" s="800"/>
      <c r="AN23" s="800"/>
      <c r="AO23" s="800"/>
      <c r="AP23" s="793">
        <f>SUM(AP7:AT22)</f>
        <v>31034</v>
      </c>
      <c r="AQ23" s="793"/>
      <c r="AR23" s="793"/>
      <c r="AS23" s="793"/>
      <c r="AT23" s="793"/>
      <c r="AU23" s="811"/>
      <c r="AV23" s="811"/>
      <c r="AW23" s="811"/>
      <c r="AX23" s="811"/>
      <c r="AY23" s="812"/>
      <c r="AZ23" s="798" t="s">
        <v>479</v>
      </c>
      <c r="BA23" s="795"/>
      <c r="BB23" s="795"/>
      <c r="BC23" s="795"/>
      <c r="BD23" s="797"/>
      <c r="BE23" s="222"/>
      <c r="BF23" s="222"/>
      <c r="BG23" s="222"/>
      <c r="BH23" s="222"/>
      <c r="BI23" s="222"/>
      <c r="BJ23" s="222"/>
      <c r="BK23" s="222"/>
      <c r="BL23" s="222"/>
      <c r="BM23" s="222"/>
      <c r="BN23" s="222"/>
      <c r="BO23" s="222"/>
      <c r="BP23" s="222"/>
      <c r="BQ23" s="227">
        <v>17</v>
      </c>
      <c r="BR23" s="228"/>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23"/>
    </row>
    <row r="24" spans="1:131" s="224" customFormat="1" ht="26.25" customHeight="1" x14ac:dyDescent="0.2">
      <c r="A24" s="810" t="s">
        <v>480</v>
      </c>
      <c r="B24" s="810"/>
      <c r="C24" s="810"/>
      <c r="D24" s="810"/>
      <c r="E24" s="810"/>
      <c r="F24" s="810"/>
      <c r="G24" s="810"/>
      <c r="H24" s="810"/>
      <c r="I24" s="810"/>
      <c r="J24" s="810"/>
      <c r="K24" s="810"/>
      <c r="L24" s="810"/>
      <c r="M24" s="810"/>
      <c r="N24" s="810"/>
      <c r="O24" s="810"/>
      <c r="P24" s="810"/>
      <c r="Q24" s="810"/>
      <c r="R24" s="810"/>
      <c r="S24" s="810"/>
      <c r="T24" s="810"/>
      <c r="U24" s="810"/>
      <c r="V24" s="810"/>
      <c r="W24" s="810"/>
      <c r="X24" s="810"/>
      <c r="Y24" s="810"/>
      <c r="Z24" s="810"/>
      <c r="AA24" s="810"/>
      <c r="AB24" s="810"/>
      <c r="AC24" s="810"/>
      <c r="AD24" s="810"/>
      <c r="AE24" s="810"/>
      <c r="AF24" s="810"/>
      <c r="AG24" s="810"/>
      <c r="AH24" s="810"/>
      <c r="AI24" s="810"/>
      <c r="AJ24" s="810"/>
      <c r="AK24" s="810"/>
      <c r="AL24" s="810"/>
      <c r="AM24" s="810"/>
      <c r="AN24" s="810"/>
      <c r="AO24" s="810"/>
      <c r="AP24" s="810"/>
      <c r="AQ24" s="810"/>
      <c r="AR24" s="810"/>
      <c r="AS24" s="810"/>
      <c r="AT24" s="810"/>
      <c r="AU24" s="810"/>
      <c r="AV24" s="810"/>
      <c r="AW24" s="810"/>
      <c r="AX24" s="810"/>
      <c r="AY24" s="810"/>
      <c r="AZ24" s="239"/>
      <c r="BA24" s="239"/>
      <c r="BB24" s="239"/>
      <c r="BC24" s="239"/>
      <c r="BD24" s="239"/>
      <c r="BE24" s="222"/>
      <c r="BF24" s="222"/>
      <c r="BG24" s="222"/>
      <c r="BH24" s="222"/>
      <c r="BI24" s="222"/>
      <c r="BJ24" s="222"/>
      <c r="BK24" s="222"/>
      <c r="BL24" s="222"/>
      <c r="BM24" s="222"/>
      <c r="BN24" s="222"/>
      <c r="BO24" s="222"/>
      <c r="BP24" s="222"/>
      <c r="BQ24" s="227">
        <v>18</v>
      </c>
      <c r="BR24" s="228"/>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23"/>
    </row>
    <row r="25" spans="1:131" ht="26.25" customHeight="1" thickBot="1" x14ac:dyDescent="0.25">
      <c r="A25" s="739" t="s">
        <v>326</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9"/>
      <c r="BK25" s="239"/>
      <c r="BL25" s="239"/>
      <c r="BM25" s="239"/>
      <c r="BN25" s="239"/>
      <c r="BO25" s="230"/>
      <c r="BP25" s="230"/>
      <c r="BQ25" s="227">
        <v>19</v>
      </c>
      <c r="BR25" s="228"/>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20"/>
    </row>
    <row r="26" spans="1:131" ht="26.25" customHeight="1" x14ac:dyDescent="0.2">
      <c r="A26" s="729" t="s">
        <v>313</v>
      </c>
      <c r="B26" s="730"/>
      <c r="C26" s="730"/>
      <c r="D26" s="730"/>
      <c r="E26" s="730"/>
      <c r="F26" s="730"/>
      <c r="G26" s="730"/>
      <c r="H26" s="730"/>
      <c r="I26" s="730"/>
      <c r="J26" s="730"/>
      <c r="K26" s="730"/>
      <c r="L26" s="730"/>
      <c r="M26" s="730"/>
      <c r="N26" s="730"/>
      <c r="O26" s="730"/>
      <c r="P26" s="731"/>
      <c r="Q26" s="725" t="s">
        <v>481</v>
      </c>
      <c r="R26" s="721"/>
      <c r="S26" s="721"/>
      <c r="T26" s="721"/>
      <c r="U26" s="722"/>
      <c r="V26" s="725" t="s">
        <v>482</v>
      </c>
      <c r="W26" s="721"/>
      <c r="X26" s="721"/>
      <c r="Y26" s="721"/>
      <c r="Z26" s="722"/>
      <c r="AA26" s="725" t="s">
        <v>328</v>
      </c>
      <c r="AB26" s="721"/>
      <c r="AC26" s="721"/>
      <c r="AD26" s="721"/>
      <c r="AE26" s="721"/>
      <c r="AF26" s="813" t="s">
        <v>483</v>
      </c>
      <c r="AG26" s="814"/>
      <c r="AH26" s="814"/>
      <c r="AI26" s="814"/>
      <c r="AJ26" s="815"/>
      <c r="AK26" s="721" t="s">
        <v>330</v>
      </c>
      <c r="AL26" s="721"/>
      <c r="AM26" s="721"/>
      <c r="AN26" s="721"/>
      <c r="AO26" s="722"/>
      <c r="AP26" s="725" t="s">
        <v>484</v>
      </c>
      <c r="AQ26" s="721"/>
      <c r="AR26" s="721"/>
      <c r="AS26" s="721"/>
      <c r="AT26" s="722"/>
      <c r="AU26" s="725" t="s">
        <v>485</v>
      </c>
      <c r="AV26" s="721"/>
      <c r="AW26" s="721"/>
      <c r="AX26" s="721"/>
      <c r="AY26" s="722"/>
      <c r="AZ26" s="725" t="s">
        <v>331</v>
      </c>
      <c r="BA26" s="721"/>
      <c r="BB26" s="721"/>
      <c r="BC26" s="721"/>
      <c r="BD26" s="722"/>
      <c r="BE26" s="725" t="s">
        <v>318</v>
      </c>
      <c r="BF26" s="721"/>
      <c r="BG26" s="721"/>
      <c r="BH26" s="721"/>
      <c r="BI26" s="727"/>
      <c r="BJ26" s="239"/>
      <c r="BK26" s="239"/>
      <c r="BL26" s="239"/>
      <c r="BM26" s="239"/>
      <c r="BN26" s="239"/>
      <c r="BO26" s="230"/>
      <c r="BP26" s="230"/>
      <c r="BQ26" s="227">
        <v>20</v>
      </c>
      <c r="BR26" s="228"/>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20"/>
    </row>
    <row r="27" spans="1:131" ht="26.25" customHeight="1" thickBot="1" x14ac:dyDescent="0.25">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6"/>
      <c r="AG27" s="817"/>
      <c r="AH27" s="817"/>
      <c r="AI27" s="817"/>
      <c r="AJ27" s="818"/>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9"/>
      <c r="BK27" s="239"/>
      <c r="BL27" s="239"/>
      <c r="BM27" s="239"/>
      <c r="BN27" s="239"/>
      <c r="BO27" s="230"/>
      <c r="BP27" s="230"/>
      <c r="BQ27" s="227">
        <v>21</v>
      </c>
      <c r="BR27" s="228"/>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20"/>
    </row>
    <row r="28" spans="1:131" ht="26.25" customHeight="1" thickTop="1" x14ac:dyDescent="0.2">
      <c r="A28" s="231">
        <v>1</v>
      </c>
      <c r="B28" s="760" t="s">
        <v>486</v>
      </c>
      <c r="C28" s="761"/>
      <c r="D28" s="761"/>
      <c r="E28" s="761"/>
      <c r="F28" s="761"/>
      <c r="G28" s="761"/>
      <c r="H28" s="761"/>
      <c r="I28" s="761"/>
      <c r="J28" s="761"/>
      <c r="K28" s="761"/>
      <c r="L28" s="761"/>
      <c r="M28" s="761"/>
      <c r="N28" s="761"/>
      <c r="O28" s="761"/>
      <c r="P28" s="762"/>
      <c r="Q28" s="821">
        <v>7112</v>
      </c>
      <c r="R28" s="822"/>
      <c r="S28" s="822"/>
      <c r="T28" s="822"/>
      <c r="U28" s="822"/>
      <c r="V28" s="822">
        <v>6943</v>
      </c>
      <c r="W28" s="822"/>
      <c r="X28" s="822"/>
      <c r="Y28" s="822"/>
      <c r="Z28" s="822"/>
      <c r="AA28" s="822">
        <f>Q28-V28</f>
        <v>169</v>
      </c>
      <c r="AB28" s="822"/>
      <c r="AC28" s="822"/>
      <c r="AD28" s="822"/>
      <c r="AE28" s="823"/>
      <c r="AF28" s="824">
        <v>169</v>
      </c>
      <c r="AG28" s="822"/>
      <c r="AH28" s="822"/>
      <c r="AI28" s="822"/>
      <c r="AJ28" s="825"/>
      <c r="AK28" s="826">
        <v>669</v>
      </c>
      <c r="AL28" s="827"/>
      <c r="AM28" s="827"/>
      <c r="AN28" s="827"/>
      <c r="AO28" s="827"/>
      <c r="AP28" s="827" t="s">
        <v>474</v>
      </c>
      <c r="AQ28" s="827"/>
      <c r="AR28" s="827"/>
      <c r="AS28" s="827"/>
      <c r="AT28" s="827"/>
      <c r="AU28" s="827" t="s">
        <v>487</v>
      </c>
      <c r="AV28" s="827"/>
      <c r="AW28" s="827"/>
      <c r="AX28" s="827"/>
      <c r="AY28" s="827"/>
      <c r="AZ28" s="828" t="s">
        <v>487</v>
      </c>
      <c r="BA28" s="828"/>
      <c r="BB28" s="828"/>
      <c r="BC28" s="828"/>
      <c r="BD28" s="828"/>
      <c r="BE28" s="819"/>
      <c r="BF28" s="819"/>
      <c r="BG28" s="819"/>
      <c r="BH28" s="819"/>
      <c r="BI28" s="820"/>
      <c r="BJ28" s="239"/>
      <c r="BK28" s="239"/>
      <c r="BL28" s="239"/>
      <c r="BM28" s="239"/>
      <c r="BN28" s="239"/>
      <c r="BO28" s="230"/>
      <c r="BP28" s="230"/>
      <c r="BQ28" s="227">
        <v>22</v>
      </c>
      <c r="BR28" s="228"/>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20"/>
    </row>
    <row r="29" spans="1:131" ht="26.25" customHeight="1" x14ac:dyDescent="0.2">
      <c r="A29" s="231">
        <v>2</v>
      </c>
      <c r="B29" s="749" t="s">
        <v>488</v>
      </c>
      <c r="C29" s="750"/>
      <c r="D29" s="750"/>
      <c r="E29" s="750"/>
      <c r="F29" s="750"/>
      <c r="G29" s="750"/>
      <c r="H29" s="750"/>
      <c r="I29" s="750"/>
      <c r="J29" s="750"/>
      <c r="K29" s="750"/>
      <c r="L29" s="750"/>
      <c r="M29" s="750"/>
      <c r="N29" s="750"/>
      <c r="O29" s="750"/>
      <c r="P29" s="751"/>
      <c r="Q29" s="752">
        <v>7023</v>
      </c>
      <c r="R29" s="753"/>
      <c r="S29" s="753"/>
      <c r="T29" s="753"/>
      <c r="U29" s="753"/>
      <c r="V29" s="753">
        <v>6594</v>
      </c>
      <c r="W29" s="753"/>
      <c r="X29" s="753"/>
      <c r="Y29" s="753"/>
      <c r="Z29" s="753"/>
      <c r="AA29" s="754">
        <f t="shared" ref="AA29:AA34" si="3">Q29-V29</f>
        <v>429</v>
      </c>
      <c r="AB29" s="756"/>
      <c r="AC29" s="756"/>
      <c r="AD29" s="756"/>
      <c r="AE29" s="757"/>
      <c r="AF29" s="755">
        <v>429</v>
      </c>
      <c r="AG29" s="756"/>
      <c r="AH29" s="756"/>
      <c r="AI29" s="756"/>
      <c r="AJ29" s="757"/>
      <c r="AK29" s="833">
        <v>1062</v>
      </c>
      <c r="AL29" s="829"/>
      <c r="AM29" s="829"/>
      <c r="AN29" s="829"/>
      <c r="AO29" s="829"/>
      <c r="AP29" s="829" t="s">
        <v>487</v>
      </c>
      <c r="AQ29" s="829"/>
      <c r="AR29" s="829"/>
      <c r="AS29" s="829"/>
      <c r="AT29" s="829"/>
      <c r="AU29" s="829" t="s">
        <v>477</v>
      </c>
      <c r="AV29" s="829"/>
      <c r="AW29" s="829"/>
      <c r="AX29" s="829"/>
      <c r="AY29" s="829"/>
      <c r="AZ29" s="830" t="s">
        <v>487</v>
      </c>
      <c r="BA29" s="830"/>
      <c r="BB29" s="830"/>
      <c r="BC29" s="830"/>
      <c r="BD29" s="830"/>
      <c r="BE29" s="831"/>
      <c r="BF29" s="831"/>
      <c r="BG29" s="831"/>
      <c r="BH29" s="831"/>
      <c r="BI29" s="832"/>
      <c r="BJ29" s="239"/>
      <c r="BK29" s="239"/>
      <c r="BL29" s="239"/>
      <c r="BM29" s="239"/>
      <c r="BN29" s="239"/>
      <c r="BO29" s="230"/>
      <c r="BP29" s="230"/>
      <c r="BQ29" s="227">
        <v>23</v>
      </c>
      <c r="BR29" s="228"/>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20"/>
    </row>
    <row r="30" spans="1:131" ht="26.25" customHeight="1" x14ac:dyDescent="0.2">
      <c r="A30" s="231">
        <v>3</v>
      </c>
      <c r="B30" s="749" t="s">
        <v>489</v>
      </c>
      <c r="C30" s="750"/>
      <c r="D30" s="750"/>
      <c r="E30" s="750"/>
      <c r="F30" s="750"/>
      <c r="G30" s="750"/>
      <c r="H30" s="750"/>
      <c r="I30" s="750"/>
      <c r="J30" s="750"/>
      <c r="K30" s="750"/>
      <c r="L30" s="750"/>
      <c r="M30" s="750"/>
      <c r="N30" s="750"/>
      <c r="O30" s="750"/>
      <c r="P30" s="751"/>
      <c r="Q30" s="752">
        <v>925</v>
      </c>
      <c r="R30" s="753"/>
      <c r="S30" s="753"/>
      <c r="T30" s="753"/>
      <c r="U30" s="753"/>
      <c r="V30" s="753">
        <v>902</v>
      </c>
      <c r="W30" s="753"/>
      <c r="X30" s="753"/>
      <c r="Y30" s="753"/>
      <c r="Z30" s="753"/>
      <c r="AA30" s="754">
        <f t="shared" si="3"/>
        <v>23</v>
      </c>
      <c r="AB30" s="756"/>
      <c r="AC30" s="756"/>
      <c r="AD30" s="756"/>
      <c r="AE30" s="757"/>
      <c r="AF30" s="755">
        <v>23</v>
      </c>
      <c r="AG30" s="756"/>
      <c r="AH30" s="756"/>
      <c r="AI30" s="756"/>
      <c r="AJ30" s="757"/>
      <c r="AK30" s="833">
        <v>263</v>
      </c>
      <c r="AL30" s="829"/>
      <c r="AM30" s="829"/>
      <c r="AN30" s="829"/>
      <c r="AO30" s="829"/>
      <c r="AP30" s="829" t="s">
        <v>475</v>
      </c>
      <c r="AQ30" s="829"/>
      <c r="AR30" s="829"/>
      <c r="AS30" s="829"/>
      <c r="AT30" s="829"/>
      <c r="AU30" s="829" t="s">
        <v>475</v>
      </c>
      <c r="AV30" s="829"/>
      <c r="AW30" s="829"/>
      <c r="AX30" s="829"/>
      <c r="AY30" s="829"/>
      <c r="AZ30" s="830" t="s">
        <v>475</v>
      </c>
      <c r="BA30" s="830"/>
      <c r="BB30" s="830"/>
      <c r="BC30" s="830"/>
      <c r="BD30" s="830"/>
      <c r="BE30" s="831"/>
      <c r="BF30" s="831"/>
      <c r="BG30" s="831"/>
      <c r="BH30" s="831"/>
      <c r="BI30" s="832"/>
      <c r="BJ30" s="239"/>
      <c r="BK30" s="239"/>
      <c r="BL30" s="239"/>
      <c r="BM30" s="239"/>
      <c r="BN30" s="239"/>
      <c r="BO30" s="230"/>
      <c r="BP30" s="230"/>
      <c r="BQ30" s="227">
        <v>24</v>
      </c>
      <c r="BR30" s="228"/>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20"/>
    </row>
    <row r="31" spans="1:131" ht="26.25" customHeight="1" x14ac:dyDescent="0.2">
      <c r="A31" s="231">
        <v>4</v>
      </c>
      <c r="B31" s="749" t="s">
        <v>490</v>
      </c>
      <c r="C31" s="750"/>
      <c r="D31" s="750"/>
      <c r="E31" s="750"/>
      <c r="F31" s="750"/>
      <c r="G31" s="750"/>
      <c r="H31" s="750"/>
      <c r="I31" s="750"/>
      <c r="J31" s="750"/>
      <c r="K31" s="750"/>
      <c r="L31" s="750"/>
      <c r="M31" s="750"/>
      <c r="N31" s="750"/>
      <c r="O31" s="750"/>
      <c r="P31" s="751"/>
      <c r="Q31" s="752">
        <v>509</v>
      </c>
      <c r="R31" s="753"/>
      <c r="S31" s="753"/>
      <c r="T31" s="753"/>
      <c r="U31" s="753"/>
      <c r="V31" s="753">
        <v>506</v>
      </c>
      <c r="W31" s="753"/>
      <c r="X31" s="753"/>
      <c r="Y31" s="753"/>
      <c r="Z31" s="753"/>
      <c r="AA31" s="754">
        <f t="shared" si="3"/>
        <v>3</v>
      </c>
      <c r="AB31" s="756"/>
      <c r="AC31" s="756"/>
      <c r="AD31" s="756"/>
      <c r="AE31" s="757"/>
      <c r="AF31" s="755">
        <v>331</v>
      </c>
      <c r="AG31" s="756"/>
      <c r="AH31" s="756"/>
      <c r="AI31" s="756"/>
      <c r="AJ31" s="757"/>
      <c r="AK31" s="833">
        <v>59</v>
      </c>
      <c r="AL31" s="829"/>
      <c r="AM31" s="829"/>
      <c r="AN31" s="829"/>
      <c r="AO31" s="829"/>
      <c r="AP31" s="829">
        <v>3381</v>
      </c>
      <c r="AQ31" s="829"/>
      <c r="AR31" s="829"/>
      <c r="AS31" s="829"/>
      <c r="AT31" s="829"/>
      <c r="AU31" s="829">
        <v>132</v>
      </c>
      <c r="AV31" s="829"/>
      <c r="AW31" s="829"/>
      <c r="AX31" s="829"/>
      <c r="AY31" s="829"/>
      <c r="AZ31" s="830" t="s">
        <v>475</v>
      </c>
      <c r="BA31" s="830"/>
      <c r="BB31" s="830"/>
      <c r="BC31" s="830"/>
      <c r="BD31" s="830"/>
      <c r="BE31" s="831" t="s">
        <v>332</v>
      </c>
      <c r="BF31" s="831"/>
      <c r="BG31" s="831"/>
      <c r="BH31" s="831"/>
      <c r="BI31" s="832"/>
      <c r="BJ31" s="239"/>
      <c r="BK31" s="239"/>
      <c r="BL31" s="239"/>
      <c r="BM31" s="239"/>
      <c r="BN31" s="239"/>
      <c r="BO31" s="230"/>
      <c r="BP31" s="230"/>
      <c r="BQ31" s="227">
        <v>25</v>
      </c>
      <c r="BR31" s="228"/>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20"/>
    </row>
    <row r="32" spans="1:131" ht="26.25" customHeight="1" x14ac:dyDescent="0.2">
      <c r="A32" s="231">
        <v>5</v>
      </c>
      <c r="B32" s="749" t="s">
        <v>491</v>
      </c>
      <c r="C32" s="750"/>
      <c r="D32" s="750"/>
      <c r="E32" s="750"/>
      <c r="F32" s="750"/>
      <c r="G32" s="750"/>
      <c r="H32" s="750"/>
      <c r="I32" s="750"/>
      <c r="J32" s="750"/>
      <c r="K32" s="750"/>
      <c r="L32" s="750"/>
      <c r="M32" s="750"/>
      <c r="N32" s="750"/>
      <c r="O32" s="750"/>
      <c r="P32" s="751"/>
      <c r="Q32" s="752">
        <v>4352</v>
      </c>
      <c r="R32" s="753"/>
      <c r="S32" s="753"/>
      <c r="T32" s="753"/>
      <c r="U32" s="753"/>
      <c r="V32" s="753">
        <v>3927</v>
      </c>
      <c r="W32" s="753"/>
      <c r="X32" s="753"/>
      <c r="Y32" s="753"/>
      <c r="Z32" s="753"/>
      <c r="AA32" s="754">
        <f t="shared" si="3"/>
        <v>425</v>
      </c>
      <c r="AB32" s="756"/>
      <c r="AC32" s="756"/>
      <c r="AD32" s="756"/>
      <c r="AE32" s="757"/>
      <c r="AF32" s="755">
        <v>395</v>
      </c>
      <c r="AG32" s="756"/>
      <c r="AH32" s="756"/>
      <c r="AI32" s="756"/>
      <c r="AJ32" s="757"/>
      <c r="AK32" s="833">
        <v>571</v>
      </c>
      <c r="AL32" s="829"/>
      <c r="AM32" s="829"/>
      <c r="AN32" s="829"/>
      <c r="AO32" s="829"/>
      <c r="AP32" s="829">
        <v>2271</v>
      </c>
      <c r="AQ32" s="829"/>
      <c r="AR32" s="829"/>
      <c r="AS32" s="829"/>
      <c r="AT32" s="829"/>
      <c r="AU32" s="829">
        <v>1240</v>
      </c>
      <c r="AV32" s="829"/>
      <c r="AW32" s="829"/>
      <c r="AX32" s="829"/>
      <c r="AY32" s="829"/>
      <c r="AZ32" s="830" t="s">
        <v>492</v>
      </c>
      <c r="BA32" s="830"/>
      <c r="BB32" s="830"/>
      <c r="BC32" s="830"/>
      <c r="BD32" s="830"/>
      <c r="BE32" s="831" t="s">
        <v>493</v>
      </c>
      <c r="BF32" s="831"/>
      <c r="BG32" s="831"/>
      <c r="BH32" s="831"/>
      <c r="BI32" s="832"/>
      <c r="BJ32" s="239"/>
      <c r="BK32" s="239"/>
      <c r="BL32" s="239"/>
      <c r="BM32" s="239"/>
      <c r="BN32" s="239"/>
      <c r="BO32" s="230"/>
      <c r="BP32" s="230"/>
      <c r="BQ32" s="227">
        <v>26</v>
      </c>
      <c r="BR32" s="228"/>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20"/>
    </row>
    <row r="33" spans="1:131" ht="26.25" customHeight="1" x14ac:dyDescent="0.2">
      <c r="A33" s="231">
        <v>6</v>
      </c>
      <c r="B33" s="749" t="s">
        <v>494</v>
      </c>
      <c r="C33" s="750"/>
      <c r="D33" s="750"/>
      <c r="E33" s="750"/>
      <c r="F33" s="750"/>
      <c r="G33" s="750"/>
      <c r="H33" s="750"/>
      <c r="I33" s="750"/>
      <c r="J33" s="750"/>
      <c r="K33" s="750"/>
      <c r="L33" s="750"/>
      <c r="M33" s="750"/>
      <c r="N33" s="750"/>
      <c r="O33" s="750"/>
      <c r="P33" s="751"/>
      <c r="Q33" s="752">
        <v>1249</v>
      </c>
      <c r="R33" s="753"/>
      <c r="S33" s="753"/>
      <c r="T33" s="753"/>
      <c r="U33" s="753"/>
      <c r="V33" s="753">
        <v>1186</v>
      </c>
      <c r="W33" s="753"/>
      <c r="X33" s="753"/>
      <c r="Y33" s="753"/>
      <c r="Z33" s="753"/>
      <c r="AA33" s="754">
        <f t="shared" si="3"/>
        <v>63</v>
      </c>
      <c r="AB33" s="756"/>
      <c r="AC33" s="756"/>
      <c r="AD33" s="756"/>
      <c r="AE33" s="757"/>
      <c r="AF33" s="755">
        <v>171</v>
      </c>
      <c r="AG33" s="756"/>
      <c r="AH33" s="756"/>
      <c r="AI33" s="756"/>
      <c r="AJ33" s="757"/>
      <c r="AK33" s="833">
        <v>344</v>
      </c>
      <c r="AL33" s="829"/>
      <c r="AM33" s="829"/>
      <c r="AN33" s="829"/>
      <c r="AO33" s="829"/>
      <c r="AP33" s="829">
        <v>4332</v>
      </c>
      <c r="AQ33" s="829"/>
      <c r="AR33" s="829"/>
      <c r="AS33" s="829"/>
      <c r="AT33" s="829"/>
      <c r="AU33" s="829">
        <v>2227</v>
      </c>
      <c r="AV33" s="829"/>
      <c r="AW33" s="829"/>
      <c r="AX33" s="829"/>
      <c r="AY33" s="829"/>
      <c r="AZ33" s="830" t="s">
        <v>492</v>
      </c>
      <c r="BA33" s="830"/>
      <c r="BB33" s="830"/>
      <c r="BC33" s="830"/>
      <c r="BD33" s="830"/>
      <c r="BE33" s="831" t="s">
        <v>495</v>
      </c>
      <c r="BF33" s="831"/>
      <c r="BG33" s="831"/>
      <c r="BH33" s="831"/>
      <c r="BI33" s="832"/>
      <c r="BJ33" s="239"/>
      <c r="BK33" s="239"/>
      <c r="BL33" s="239"/>
      <c r="BM33" s="239"/>
      <c r="BN33" s="239"/>
      <c r="BO33" s="230"/>
      <c r="BP33" s="230"/>
      <c r="BQ33" s="227">
        <v>27</v>
      </c>
      <c r="BR33" s="228"/>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20"/>
    </row>
    <row r="34" spans="1:131" ht="26.25" customHeight="1" x14ac:dyDescent="0.2">
      <c r="A34" s="231">
        <v>7</v>
      </c>
      <c r="B34" s="749" t="s">
        <v>496</v>
      </c>
      <c r="C34" s="750"/>
      <c r="D34" s="750"/>
      <c r="E34" s="750"/>
      <c r="F34" s="750"/>
      <c r="G34" s="750"/>
      <c r="H34" s="750"/>
      <c r="I34" s="750"/>
      <c r="J34" s="750"/>
      <c r="K34" s="750"/>
      <c r="L34" s="750"/>
      <c r="M34" s="750"/>
      <c r="N34" s="750"/>
      <c r="O34" s="750"/>
      <c r="P34" s="751"/>
      <c r="Q34" s="752">
        <v>734</v>
      </c>
      <c r="R34" s="753"/>
      <c r="S34" s="753"/>
      <c r="T34" s="753"/>
      <c r="U34" s="753"/>
      <c r="V34" s="753">
        <v>702</v>
      </c>
      <c r="W34" s="753"/>
      <c r="X34" s="753"/>
      <c r="Y34" s="753"/>
      <c r="Z34" s="753"/>
      <c r="AA34" s="754">
        <f t="shared" si="3"/>
        <v>32</v>
      </c>
      <c r="AB34" s="756"/>
      <c r="AC34" s="756"/>
      <c r="AD34" s="756"/>
      <c r="AE34" s="757"/>
      <c r="AF34" s="755">
        <v>32</v>
      </c>
      <c r="AG34" s="756"/>
      <c r="AH34" s="756"/>
      <c r="AI34" s="756"/>
      <c r="AJ34" s="757"/>
      <c r="AK34" s="833">
        <v>562</v>
      </c>
      <c r="AL34" s="829"/>
      <c r="AM34" s="829"/>
      <c r="AN34" s="829"/>
      <c r="AO34" s="829"/>
      <c r="AP34" s="829">
        <v>2878</v>
      </c>
      <c r="AQ34" s="829"/>
      <c r="AR34" s="829"/>
      <c r="AS34" s="829"/>
      <c r="AT34" s="829"/>
      <c r="AU34" s="829">
        <v>2878</v>
      </c>
      <c r="AV34" s="829"/>
      <c r="AW34" s="829"/>
      <c r="AX34" s="829"/>
      <c r="AY34" s="829"/>
      <c r="AZ34" s="830" t="s">
        <v>474</v>
      </c>
      <c r="BA34" s="830"/>
      <c r="BB34" s="830"/>
      <c r="BC34" s="830"/>
      <c r="BD34" s="830"/>
      <c r="BE34" s="831" t="s">
        <v>497</v>
      </c>
      <c r="BF34" s="831"/>
      <c r="BG34" s="831"/>
      <c r="BH34" s="831"/>
      <c r="BI34" s="832"/>
      <c r="BJ34" s="239"/>
      <c r="BK34" s="239"/>
      <c r="BL34" s="239"/>
      <c r="BM34" s="239"/>
      <c r="BN34" s="239"/>
      <c r="BO34" s="230"/>
      <c r="BP34" s="230"/>
      <c r="BQ34" s="227">
        <v>28</v>
      </c>
      <c r="BR34" s="228"/>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20"/>
    </row>
    <row r="35" spans="1:131" ht="26.25" customHeight="1" x14ac:dyDescent="0.2">
      <c r="A35" s="231">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3"/>
      <c r="AL35" s="829"/>
      <c r="AM35" s="829"/>
      <c r="AN35" s="829"/>
      <c r="AO35" s="829"/>
      <c r="AP35" s="829"/>
      <c r="AQ35" s="829"/>
      <c r="AR35" s="829"/>
      <c r="AS35" s="829"/>
      <c r="AT35" s="829"/>
      <c r="AU35" s="829"/>
      <c r="AV35" s="829"/>
      <c r="AW35" s="829"/>
      <c r="AX35" s="829"/>
      <c r="AY35" s="829"/>
      <c r="AZ35" s="830"/>
      <c r="BA35" s="830"/>
      <c r="BB35" s="830"/>
      <c r="BC35" s="830"/>
      <c r="BD35" s="830"/>
      <c r="BE35" s="831"/>
      <c r="BF35" s="831"/>
      <c r="BG35" s="831"/>
      <c r="BH35" s="831"/>
      <c r="BI35" s="832"/>
      <c r="BJ35" s="239"/>
      <c r="BK35" s="239"/>
      <c r="BL35" s="239"/>
      <c r="BM35" s="239"/>
      <c r="BN35" s="239"/>
      <c r="BO35" s="230"/>
      <c r="BP35" s="230"/>
      <c r="BQ35" s="227">
        <v>29</v>
      </c>
      <c r="BR35" s="228"/>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20"/>
    </row>
    <row r="36" spans="1:131" ht="26.25" customHeight="1" x14ac:dyDescent="0.2">
      <c r="A36" s="231">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3"/>
      <c r="AL36" s="829"/>
      <c r="AM36" s="829"/>
      <c r="AN36" s="829"/>
      <c r="AO36" s="829"/>
      <c r="AP36" s="829"/>
      <c r="AQ36" s="829"/>
      <c r="AR36" s="829"/>
      <c r="AS36" s="829"/>
      <c r="AT36" s="829"/>
      <c r="AU36" s="829"/>
      <c r="AV36" s="829"/>
      <c r="AW36" s="829"/>
      <c r="AX36" s="829"/>
      <c r="AY36" s="829"/>
      <c r="AZ36" s="830"/>
      <c r="BA36" s="830"/>
      <c r="BB36" s="830"/>
      <c r="BC36" s="830"/>
      <c r="BD36" s="830"/>
      <c r="BE36" s="831"/>
      <c r="BF36" s="831"/>
      <c r="BG36" s="831"/>
      <c r="BH36" s="831"/>
      <c r="BI36" s="832"/>
      <c r="BJ36" s="239"/>
      <c r="BK36" s="239"/>
      <c r="BL36" s="239"/>
      <c r="BM36" s="239"/>
      <c r="BN36" s="239"/>
      <c r="BO36" s="230"/>
      <c r="BP36" s="230"/>
      <c r="BQ36" s="227">
        <v>30</v>
      </c>
      <c r="BR36" s="228"/>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20"/>
    </row>
    <row r="37" spans="1:131" ht="26.25" customHeight="1" x14ac:dyDescent="0.2">
      <c r="A37" s="231">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3"/>
      <c r="AL37" s="829"/>
      <c r="AM37" s="829"/>
      <c r="AN37" s="829"/>
      <c r="AO37" s="829"/>
      <c r="AP37" s="829"/>
      <c r="AQ37" s="829"/>
      <c r="AR37" s="829"/>
      <c r="AS37" s="829"/>
      <c r="AT37" s="829"/>
      <c r="AU37" s="829"/>
      <c r="AV37" s="829"/>
      <c r="AW37" s="829"/>
      <c r="AX37" s="829"/>
      <c r="AY37" s="829"/>
      <c r="AZ37" s="830"/>
      <c r="BA37" s="830"/>
      <c r="BB37" s="830"/>
      <c r="BC37" s="830"/>
      <c r="BD37" s="830"/>
      <c r="BE37" s="831"/>
      <c r="BF37" s="831"/>
      <c r="BG37" s="831"/>
      <c r="BH37" s="831"/>
      <c r="BI37" s="832"/>
      <c r="BJ37" s="239"/>
      <c r="BK37" s="239"/>
      <c r="BL37" s="239"/>
      <c r="BM37" s="239"/>
      <c r="BN37" s="239"/>
      <c r="BO37" s="230"/>
      <c r="BP37" s="230"/>
      <c r="BQ37" s="227">
        <v>31</v>
      </c>
      <c r="BR37" s="228"/>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20"/>
    </row>
    <row r="38" spans="1:131" ht="26.25" customHeight="1" x14ac:dyDescent="0.2">
      <c r="A38" s="231">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3"/>
      <c r="AL38" s="829"/>
      <c r="AM38" s="829"/>
      <c r="AN38" s="829"/>
      <c r="AO38" s="829"/>
      <c r="AP38" s="829"/>
      <c r="AQ38" s="829"/>
      <c r="AR38" s="829"/>
      <c r="AS38" s="829"/>
      <c r="AT38" s="829"/>
      <c r="AU38" s="829"/>
      <c r="AV38" s="829"/>
      <c r="AW38" s="829"/>
      <c r="AX38" s="829"/>
      <c r="AY38" s="829"/>
      <c r="AZ38" s="830"/>
      <c r="BA38" s="830"/>
      <c r="BB38" s="830"/>
      <c r="BC38" s="830"/>
      <c r="BD38" s="830"/>
      <c r="BE38" s="831"/>
      <c r="BF38" s="831"/>
      <c r="BG38" s="831"/>
      <c r="BH38" s="831"/>
      <c r="BI38" s="832"/>
      <c r="BJ38" s="239"/>
      <c r="BK38" s="239"/>
      <c r="BL38" s="239"/>
      <c r="BM38" s="239"/>
      <c r="BN38" s="239"/>
      <c r="BO38" s="230"/>
      <c r="BP38" s="230"/>
      <c r="BQ38" s="227">
        <v>32</v>
      </c>
      <c r="BR38" s="228"/>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20"/>
    </row>
    <row r="39" spans="1:131" ht="26.25" customHeight="1" x14ac:dyDescent="0.2">
      <c r="A39" s="231">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3"/>
      <c r="AL39" s="829"/>
      <c r="AM39" s="829"/>
      <c r="AN39" s="829"/>
      <c r="AO39" s="829"/>
      <c r="AP39" s="829"/>
      <c r="AQ39" s="829"/>
      <c r="AR39" s="829"/>
      <c r="AS39" s="829"/>
      <c r="AT39" s="829"/>
      <c r="AU39" s="829"/>
      <c r="AV39" s="829"/>
      <c r="AW39" s="829"/>
      <c r="AX39" s="829"/>
      <c r="AY39" s="829"/>
      <c r="AZ39" s="830"/>
      <c r="BA39" s="830"/>
      <c r="BB39" s="830"/>
      <c r="BC39" s="830"/>
      <c r="BD39" s="830"/>
      <c r="BE39" s="831"/>
      <c r="BF39" s="831"/>
      <c r="BG39" s="831"/>
      <c r="BH39" s="831"/>
      <c r="BI39" s="832"/>
      <c r="BJ39" s="239"/>
      <c r="BK39" s="239"/>
      <c r="BL39" s="239"/>
      <c r="BM39" s="239"/>
      <c r="BN39" s="239"/>
      <c r="BO39" s="230"/>
      <c r="BP39" s="230"/>
      <c r="BQ39" s="227">
        <v>33</v>
      </c>
      <c r="BR39" s="228"/>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20"/>
    </row>
    <row r="40" spans="1:131" ht="26.25" customHeight="1" x14ac:dyDescent="0.2">
      <c r="A40" s="227">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3"/>
      <c r="AL40" s="829"/>
      <c r="AM40" s="829"/>
      <c r="AN40" s="829"/>
      <c r="AO40" s="829"/>
      <c r="AP40" s="829"/>
      <c r="AQ40" s="829"/>
      <c r="AR40" s="829"/>
      <c r="AS40" s="829"/>
      <c r="AT40" s="829"/>
      <c r="AU40" s="829"/>
      <c r="AV40" s="829"/>
      <c r="AW40" s="829"/>
      <c r="AX40" s="829"/>
      <c r="AY40" s="829"/>
      <c r="AZ40" s="830"/>
      <c r="BA40" s="830"/>
      <c r="BB40" s="830"/>
      <c r="BC40" s="830"/>
      <c r="BD40" s="830"/>
      <c r="BE40" s="831"/>
      <c r="BF40" s="831"/>
      <c r="BG40" s="831"/>
      <c r="BH40" s="831"/>
      <c r="BI40" s="832"/>
      <c r="BJ40" s="239"/>
      <c r="BK40" s="239"/>
      <c r="BL40" s="239"/>
      <c r="BM40" s="239"/>
      <c r="BN40" s="239"/>
      <c r="BO40" s="230"/>
      <c r="BP40" s="230"/>
      <c r="BQ40" s="227">
        <v>34</v>
      </c>
      <c r="BR40" s="228"/>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20"/>
    </row>
    <row r="41" spans="1:131" ht="26.25" customHeight="1" x14ac:dyDescent="0.2">
      <c r="A41" s="227">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3"/>
      <c r="AL41" s="829"/>
      <c r="AM41" s="829"/>
      <c r="AN41" s="829"/>
      <c r="AO41" s="829"/>
      <c r="AP41" s="829"/>
      <c r="AQ41" s="829"/>
      <c r="AR41" s="829"/>
      <c r="AS41" s="829"/>
      <c r="AT41" s="829"/>
      <c r="AU41" s="829"/>
      <c r="AV41" s="829"/>
      <c r="AW41" s="829"/>
      <c r="AX41" s="829"/>
      <c r="AY41" s="829"/>
      <c r="AZ41" s="830"/>
      <c r="BA41" s="830"/>
      <c r="BB41" s="830"/>
      <c r="BC41" s="830"/>
      <c r="BD41" s="830"/>
      <c r="BE41" s="831"/>
      <c r="BF41" s="831"/>
      <c r="BG41" s="831"/>
      <c r="BH41" s="831"/>
      <c r="BI41" s="832"/>
      <c r="BJ41" s="239"/>
      <c r="BK41" s="239"/>
      <c r="BL41" s="239"/>
      <c r="BM41" s="239"/>
      <c r="BN41" s="239"/>
      <c r="BO41" s="230"/>
      <c r="BP41" s="230"/>
      <c r="BQ41" s="227">
        <v>35</v>
      </c>
      <c r="BR41" s="228"/>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20"/>
    </row>
    <row r="42" spans="1:131" ht="26.25" customHeight="1" x14ac:dyDescent="0.2">
      <c r="A42" s="227">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3"/>
      <c r="AL42" s="829"/>
      <c r="AM42" s="829"/>
      <c r="AN42" s="829"/>
      <c r="AO42" s="829"/>
      <c r="AP42" s="829"/>
      <c r="AQ42" s="829"/>
      <c r="AR42" s="829"/>
      <c r="AS42" s="829"/>
      <c r="AT42" s="829"/>
      <c r="AU42" s="829"/>
      <c r="AV42" s="829"/>
      <c r="AW42" s="829"/>
      <c r="AX42" s="829"/>
      <c r="AY42" s="829"/>
      <c r="AZ42" s="830"/>
      <c r="BA42" s="830"/>
      <c r="BB42" s="830"/>
      <c r="BC42" s="830"/>
      <c r="BD42" s="830"/>
      <c r="BE42" s="831"/>
      <c r="BF42" s="831"/>
      <c r="BG42" s="831"/>
      <c r="BH42" s="831"/>
      <c r="BI42" s="832"/>
      <c r="BJ42" s="239"/>
      <c r="BK42" s="239"/>
      <c r="BL42" s="239"/>
      <c r="BM42" s="239"/>
      <c r="BN42" s="239"/>
      <c r="BO42" s="230"/>
      <c r="BP42" s="230"/>
      <c r="BQ42" s="227">
        <v>36</v>
      </c>
      <c r="BR42" s="228"/>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20"/>
    </row>
    <row r="43" spans="1:131" ht="26.25" customHeight="1" x14ac:dyDescent="0.2">
      <c r="A43" s="227">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3"/>
      <c r="AL43" s="829"/>
      <c r="AM43" s="829"/>
      <c r="AN43" s="829"/>
      <c r="AO43" s="829"/>
      <c r="AP43" s="829"/>
      <c r="AQ43" s="829"/>
      <c r="AR43" s="829"/>
      <c r="AS43" s="829"/>
      <c r="AT43" s="829"/>
      <c r="AU43" s="829"/>
      <c r="AV43" s="829"/>
      <c r="AW43" s="829"/>
      <c r="AX43" s="829"/>
      <c r="AY43" s="829"/>
      <c r="AZ43" s="830"/>
      <c r="BA43" s="830"/>
      <c r="BB43" s="830"/>
      <c r="BC43" s="830"/>
      <c r="BD43" s="830"/>
      <c r="BE43" s="831"/>
      <c r="BF43" s="831"/>
      <c r="BG43" s="831"/>
      <c r="BH43" s="831"/>
      <c r="BI43" s="832"/>
      <c r="BJ43" s="239"/>
      <c r="BK43" s="239"/>
      <c r="BL43" s="239"/>
      <c r="BM43" s="239"/>
      <c r="BN43" s="239"/>
      <c r="BO43" s="230"/>
      <c r="BP43" s="230"/>
      <c r="BQ43" s="227">
        <v>37</v>
      </c>
      <c r="BR43" s="228"/>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20"/>
    </row>
    <row r="44" spans="1:131" ht="26.25" customHeight="1" x14ac:dyDescent="0.2">
      <c r="A44" s="227">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3"/>
      <c r="AL44" s="829"/>
      <c r="AM44" s="829"/>
      <c r="AN44" s="829"/>
      <c r="AO44" s="829"/>
      <c r="AP44" s="829"/>
      <c r="AQ44" s="829"/>
      <c r="AR44" s="829"/>
      <c r="AS44" s="829"/>
      <c r="AT44" s="829"/>
      <c r="AU44" s="829"/>
      <c r="AV44" s="829"/>
      <c r="AW44" s="829"/>
      <c r="AX44" s="829"/>
      <c r="AY44" s="829"/>
      <c r="AZ44" s="830"/>
      <c r="BA44" s="830"/>
      <c r="BB44" s="830"/>
      <c r="BC44" s="830"/>
      <c r="BD44" s="830"/>
      <c r="BE44" s="831"/>
      <c r="BF44" s="831"/>
      <c r="BG44" s="831"/>
      <c r="BH44" s="831"/>
      <c r="BI44" s="832"/>
      <c r="BJ44" s="239"/>
      <c r="BK44" s="239"/>
      <c r="BL44" s="239"/>
      <c r="BM44" s="239"/>
      <c r="BN44" s="239"/>
      <c r="BO44" s="230"/>
      <c r="BP44" s="230"/>
      <c r="BQ44" s="227">
        <v>38</v>
      </c>
      <c r="BR44" s="228"/>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20"/>
    </row>
    <row r="45" spans="1:131" ht="26.25" customHeight="1" x14ac:dyDescent="0.2">
      <c r="A45" s="227">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3"/>
      <c r="AL45" s="829"/>
      <c r="AM45" s="829"/>
      <c r="AN45" s="829"/>
      <c r="AO45" s="829"/>
      <c r="AP45" s="829"/>
      <c r="AQ45" s="829"/>
      <c r="AR45" s="829"/>
      <c r="AS45" s="829"/>
      <c r="AT45" s="829"/>
      <c r="AU45" s="829"/>
      <c r="AV45" s="829"/>
      <c r="AW45" s="829"/>
      <c r="AX45" s="829"/>
      <c r="AY45" s="829"/>
      <c r="AZ45" s="830"/>
      <c r="BA45" s="830"/>
      <c r="BB45" s="830"/>
      <c r="BC45" s="830"/>
      <c r="BD45" s="830"/>
      <c r="BE45" s="831"/>
      <c r="BF45" s="831"/>
      <c r="BG45" s="831"/>
      <c r="BH45" s="831"/>
      <c r="BI45" s="832"/>
      <c r="BJ45" s="239"/>
      <c r="BK45" s="239"/>
      <c r="BL45" s="239"/>
      <c r="BM45" s="239"/>
      <c r="BN45" s="239"/>
      <c r="BO45" s="230"/>
      <c r="BP45" s="230"/>
      <c r="BQ45" s="227">
        <v>39</v>
      </c>
      <c r="BR45" s="228"/>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20"/>
    </row>
    <row r="46" spans="1:131" ht="26.25" customHeight="1" x14ac:dyDescent="0.2">
      <c r="A46" s="227">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3"/>
      <c r="AL46" s="829"/>
      <c r="AM46" s="829"/>
      <c r="AN46" s="829"/>
      <c r="AO46" s="829"/>
      <c r="AP46" s="829"/>
      <c r="AQ46" s="829"/>
      <c r="AR46" s="829"/>
      <c r="AS46" s="829"/>
      <c r="AT46" s="829"/>
      <c r="AU46" s="829"/>
      <c r="AV46" s="829"/>
      <c r="AW46" s="829"/>
      <c r="AX46" s="829"/>
      <c r="AY46" s="829"/>
      <c r="AZ46" s="830"/>
      <c r="BA46" s="830"/>
      <c r="BB46" s="830"/>
      <c r="BC46" s="830"/>
      <c r="BD46" s="830"/>
      <c r="BE46" s="831"/>
      <c r="BF46" s="831"/>
      <c r="BG46" s="831"/>
      <c r="BH46" s="831"/>
      <c r="BI46" s="832"/>
      <c r="BJ46" s="239"/>
      <c r="BK46" s="239"/>
      <c r="BL46" s="239"/>
      <c r="BM46" s="239"/>
      <c r="BN46" s="239"/>
      <c r="BO46" s="230"/>
      <c r="BP46" s="230"/>
      <c r="BQ46" s="227">
        <v>40</v>
      </c>
      <c r="BR46" s="228"/>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20"/>
    </row>
    <row r="47" spans="1:131" ht="26.25" customHeight="1" x14ac:dyDescent="0.2">
      <c r="A47" s="227">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3"/>
      <c r="AL47" s="829"/>
      <c r="AM47" s="829"/>
      <c r="AN47" s="829"/>
      <c r="AO47" s="829"/>
      <c r="AP47" s="829"/>
      <c r="AQ47" s="829"/>
      <c r="AR47" s="829"/>
      <c r="AS47" s="829"/>
      <c r="AT47" s="829"/>
      <c r="AU47" s="829"/>
      <c r="AV47" s="829"/>
      <c r="AW47" s="829"/>
      <c r="AX47" s="829"/>
      <c r="AY47" s="829"/>
      <c r="AZ47" s="830"/>
      <c r="BA47" s="830"/>
      <c r="BB47" s="830"/>
      <c r="BC47" s="830"/>
      <c r="BD47" s="830"/>
      <c r="BE47" s="831"/>
      <c r="BF47" s="831"/>
      <c r="BG47" s="831"/>
      <c r="BH47" s="831"/>
      <c r="BI47" s="832"/>
      <c r="BJ47" s="239"/>
      <c r="BK47" s="239"/>
      <c r="BL47" s="239"/>
      <c r="BM47" s="239"/>
      <c r="BN47" s="239"/>
      <c r="BO47" s="230"/>
      <c r="BP47" s="230"/>
      <c r="BQ47" s="227">
        <v>41</v>
      </c>
      <c r="BR47" s="228"/>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20"/>
    </row>
    <row r="48" spans="1:131" ht="26.25" customHeight="1" x14ac:dyDescent="0.2">
      <c r="A48" s="227">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3"/>
      <c r="AL48" s="829"/>
      <c r="AM48" s="829"/>
      <c r="AN48" s="829"/>
      <c r="AO48" s="829"/>
      <c r="AP48" s="829"/>
      <c r="AQ48" s="829"/>
      <c r="AR48" s="829"/>
      <c r="AS48" s="829"/>
      <c r="AT48" s="829"/>
      <c r="AU48" s="829"/>
      <c r="AV48" s="829"/>
      <c r="AW48" s="829"/>
      <c r="AX48" s="829"/>
      <c r="AY48" s="829"/>
      <c r="AZ48" s="830"/>
      <c r="BA48" s="830"/>
      <c r="BB48" s="830"/>
      <c r="BC48" s="830"/>
      <c r="BD48" s="830"/>
      <c r="BE48" s="831"/>
      <c r="BF48" s="831"/>
      <c r="BG48" s="831"/>
      <c r="BH48" s="831"/>
      <c r="BI48" s="832"/>
      <c r="BJ48" s="239"/>
      <c r="BK48" s="239"/>
      <c r="BL48" s="239"/>
      <c r="BM48" s="239"/>
      <c r="BN48" s="239"/>
      <c r="BO48" s="230"/>
      <c r="BP48" s="230"/>
      <c r="BQ48" s="227">
        <v>42</v>
      </c>
      <c r="BR48" s="228"/>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20"/>
    </row>
    <row r="49" spans="1:131" ht="26.25" customHeight="1" x14ac:dyDescent="0.2">
      <c r="A49" s="227">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3"/>
      <c r="AL49" s="829"/>
      <c r="AM49" s="829"/>
      <c r="AN49" s="829"/>
      <c r="AO49" s="829"/>
      <c r="AP49" s="829"/>
      <c r="AQ49" s="829"/>
      <c r="AR49" s="829"/>
      <c r="AS49" s="829"/>
      <c r="AT49" s="829"/>
      <c r="AU49" s="829"/>
      <c r="AV49" s="829"/>
      <c r="AW49" s="829"/>
      <c r="AX49" s="829"/>
      <c r="AY49" s="829"/>
      <c r="AZ49" s="830"/>
      <c r="BA49" s="830"/>
      <c r="BB49" s="830"/>
      <c r="BC49" s="830"/>
      <c r="BD49" s="830"/>
      <c r="BE49" s="831"/>
      <c r="BF49" s="831"/>
      <c r="BG49" s="831"/>
      <c r="BH49" s="831"/>
      <c r="BI49" s="832"/>
      <c r="BJ49" s="239"/>
      <c r="BK49" s="239"/>
      <c r="BL49" s="239"/>
      <c r="BM49" s="239"/>
      <c r="BN49" s="239"/>
      <c r="BO49" s="230"/>
      <c r="BP49" s="230"/>
      <c r="BQ49" s="227">
        <v>43</v>
      </c>
      <c r="BR49" s="228"/>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20"/>
    </row>
    <row r="50" spans="1:131" ht="26.25" customHeight="1" x14ac:dyDescent="0.2">
      <c r="A50" s="227">
        <v>23</v>
      </c>
      <c r="B50" s="749"/>
      <c r="C50" s="750"/>
      <c r="D50" s="750"/>
      <c r="E50" s="750"/>
      <c r="F50" s="750"/>
      <c r="G50" s="750"/>
      <c r="H50" s="750"/>
      <c r="I50" s="750"/>
      <c r="J50" s="750"/>
      <c r="K50" s="750"/>
      <c r="L50" s="750"/>
      <c r="M50" s="750"/>
      <c r="N50" s="750"/>
      <c r="O50" s="750"/>
      <c r="P50" s="751"/>
      <c r="Q50" s="834"/>
      <c r="R50" s="835"/>
      <c r="S50" s="835"/>
      <c r="T50" s="835"/>
      <c r="U50" s="835"/>
      <c r="V50" s="835"/>
      <c r="W50" s="835"/>
      <c r="X50" s="835"/>
      <c r="Y50" s="835"/>
      <c r="Z50" s="835"/>
      <c r="AA50" s="835"/>
      <c r="AB50" s="835"/>
      <c r="AC50" s="835"/>
      <c r="AD50" s="835"/>
      <c r="AE50" s="836"/>
      <c r="AF50" s="755"/>
      <c r="AG50" s="756"/>
      <c r="AH50" s="756"/>
      <c r="AI50" s="756"/>
      <c r="AJ50" s="757"/>
      <c r="AK50" s="838"/>
      <c r="AL50" s="835"/>
      <c r="AM50" s="835"/>
      <c r="AN50" s="835"/>
      <c r="AO50" s="835"/>
      <c r="AP50" s="835"/>
      <c r="AQ50" s="835"/>
      <c r="AR50" s="835"/>
      <c r="AS50" s="835"/>
      <c r="AT50" s="835"/>
      <c r="AU50" s="835"/>
      <c r="AV50" s="835"/>
      <c r="AW50" s="835"/>
      <c r="AX50" s="835"/>
      <c r="AY50" s="835"/>
      <c r="AZ50" s="837"/>
      <c r="BA50" s="837"/>
      <c r="BB50" s="837"/>
      <c r="BC50" s="837"/>
      <c r="BD50" s="837"/>
      <c r="BE50" s="831"/>
      <c r="BF50" s="831"/>
      <c r="BG50" s="831"/>
      <c r="BH50" s="831"/>
      <c r="BI50" s="832"/>
      <c r="BJ50" s="239"/>
      <c r="BK50" s="239"/>
      <c r="BL50" s="239"/>
      <c r="BM50" s="239"/>
      <c r="BN50" s="239"/>
      <c r="BO50" s="230"/>
      <c r="BP50" s="230"/>
      <c r="BQ50" s="227">
        <v>44</v>
      </c>
      <c r="BR50" s="228"/>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20"/>
    </row>
    <row r="51" spans="1:131" ht="26.25" customHeight="1" x14ac:dyDescent="0.2">
      <c r="A51" s="227">
        <v>24</v>
      </c>
      <c r="B51" s="749"/>
      <c r="C51" s="750"/>
      <c r="D51" s="750"/>
      <c r="E51" s="750"/>
      <c r="F51" s="750"/>
      <c r="G51" s="750"/>
      <c r="H51" s="750"/>
      <c r="I51" s="750"/>
      <c r="J51" s="750"/>
      <c r="K51" s="750"/>
      <c r="L51" s="750"/>
      <c r="M51" s="750"/>
      <c r="N51" s="750"/>
      <c r="O51" s="750"/>
      <c r="P51" s="751"/>
      <c r="Q51" s="834"/>
      <c r="R51" s="835"/>
      <c r="S51" s="835"/>
      <c r="T51" s="835"/>
      <c r="U51" s="835"/>
      <c r="V51" s="835"/>
      <c r="W51" s="835"/>
      <c r="X51" s="835"/>
      <c r="Y51" s="835"/>
      <c r="Z51" s="835"/>
      <c r="AA51" s="835"/>
      <c r="AB51" s="835"/>
      <c r="AC51" s="835"/>
      <c r="AD51" s="835"/>
      <c r="AE51" s="836"/>
      <c r="AF51" s="755"/>
      <c r="AG51" s="756"/>
      <c r="AH51" s="756"/>
      <c r="AI51" s="756"/>
      <c r="AJ51" s="757"/>
      <c r="AK51" s="838"/>
      <c r="AL51" s="835"/>
      <c r="AM51" s="835"/>
      <c r="AN51" s="835"/>
      <c r="AO51" s="835"/>
      <c r="AP51" s="835"/>
      <c r="AQ51" s="835"/>
      <c r="AR51" s="835"/>
      <c r="AS51" s="835"/>
      <c r="AT51" s="835"/>
      <c r="AU51" s="835"/>
      <c r="AV51" s="835"/>
      <c r="AW51" s="835"/>
      <c r="AX51" s="835"/>
      <c r="AY51" s="835"/>
      <c r="AZ51" s="837"/>
      <c r="BA51" s="837"/>
      <c r="BB51" s="837"/>
      <c r="BC51" s="837"/>
      <c r="BD51" s="837"/>
      <c r="BE51" s="831"/>
      <c r="BF51" s="831"/>
      <c r="BG51" s="831"/>
      <c r="BH51" s="831"/>
      <c r="BI51" s="832"/>
      <c r="BJ51" s="239"/>
      <c r="BK51" s="239"/>
      <c r="BL51" s="239"/>
      <c r="BM51" s="239"/>
      <c r="BN51" s="239"/>
      <c r="BO51" s="230"/>
      <c r="BP51" s="230"/>
      <c r="BQ51" s="227">
        <v>45</v>
      </c>
      <c r="BR51" s="228"/>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20"/>
    </row>
    <row r="52" spans="1:131" ht="26.25" customHeight="1" x14ac:dyDescent="0.2">
      <c r="A52" s="227">
        <v>25</v>
      </c>
      <c r="B52" s="749"/>
      <c r="C52" s="750"/>
      <c r="D52" s="750"/>
      <c r="E52" s="750"/>
      <c r="F52" s="750"/>
      <c r="G52" s="750"/>
      <c r="H52" s="750"/>
      <c r="I52" s="750"/>
      <c r="J52" s="750"/>
      <c r="K52" s="750"/>
      <c r="L52" s="750"/>
      <c r="M52" s="750"/>
      <c r="N52" s="750"/>
      <c r="O52" s="750"/>
      <c r="P52" s="751"/>
      <c r="Q52" s="834"/>
      <c r="R52" s="835"/>
      <c r="S52" s="835"/>
      <c r="T52" s="835"/>
      <c r="U52" s="835"/>
      <c r="V52" s="835"/>
      <c r="W52" s="835"/>
      <c r="X52" s="835"/>
      <c r="Y52" s="835"/>
      <c r="Z52" s="835"/>
      <c r="AA52" s="835"/>
      <c r="AB52" s="835"/>
      <c r="AC52" s="835"/>
      <c r="AD52" s="835"/>
      <c r="AE52" s="836"/>
      <c r="AF52" s="755"/>
      <c r="AG52" s="756"/>
      <c r="AH52" s="756"/>
      <c r="AI52" s="756"/>
      <c r="AJ52" s="757"/>
      <c r="AK52" s="838"/>
      <c r="AL52" s="835"/>
      <c r="AM52" s="835"/>
      <c r="AN52" s="835"/>
      <c r="AO52" s="835"/>
      <c r="AP52" s="835"/>
      <c r="AQ52" s="835"/>
      <c r="AR52" s="835"/>
      <c r="AS52" s="835"/>
      <c r="AT52" s="835"/>
      <c r="AU52" s="835"/>
      <c r="AV52" s="835"/>
      <c r="AW52" s="835"/>
      <c r="AX52" s="835"/>
      <c r="AY52" s="835"/>
      <c r="AZ52" s="837"/>
      <c r="BA52" s="837"/>
      <c r="BB52" s="837"/>
      <c r="BC52" s="837"/>
      <c r="BD52" s="837"/>
      <c r="BE52" s="831"/>
      <c r="BF52" s="831"/>
      <c r="BG52" s="831"/>
      <c r="BH52" s="831"/>
      <c r="BI52" s="832"/>
      <c r="BJ52" s="239"/>
      <c r="BK52" s="239"/>
      <c r="BL52" s="239"/>
      <c r="BM52" s="239"/>
      <c r="BN52" s="239"/>
      <c r="BO52" s="230"/>
      <c r="BP52" s="230"/>
      <c r="BQ52" s="227">
        <v>46</v>
      </c>
      <c r="BR52" s="228"/>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20"/>
    </row>
    <row r="53" spans="1:131" ht="26.25" customHeight="1" x14ac:dyDescent="0.2">
      <c r="A53" s="227">
        <v>26</v>
      </c>
      <c r="B53" s="749"/>
      <c r="C53" s="750"/>
      <c r="D53" s="750"/>
      <c r="E53" s="750"/>
      <c r="F53" s="750"/>
      <c r="G53" s="750"/>
      <c r="H53" s="750"/>
      <c r="I53" s="750"/>
      <c r="J53" s="750"/>
      <c r="K53" s="750"/>
      <c r="L53" s="750"/>
      <c r="M53" s="750"/>
      <c r="N53" s="750"/>
      <c r="O53" s="750"/>
      <c r="P53" s="751"/>
      <c r="Q53" s="834"/>
      <c r="R53" s="835"/>
      <c r="S53" s="835"/>
      <c r="T53" s="835"/>
      <c r="U53" s="835"/>
      <c r="V53" s="835"/>
      <c r="W53" s="835"/>
      <c r="X53" s="835"/>
      <c r="Y53" s="835"/>
      <c r="Z53" s="835"/>
      <c r="AA53" s="835"/>
      <c r="AB53" s="835"/>
      <c r="AC53" s="835"/>
      <c r="AD53" s="835"/>
      <c r="AE53" s="836"/>
      <c r="AF53" s="755"/>
      <c r="AG53" s="756"/>
      <c r="AH53" s="756"/>
      <c r="AI53" s="756"/>
      <c r="AJ53" s="757"/>
      <c r="AK53" s="838"/>
      <c r="AL53" s="835"/>
      <c r="AM53" s="835"/>
      <c r="AN53" s="835"/>
      <c r="AO53" s="835"/>
      <c r="AP53" s="835"/>
      <c r="AQ53" s="835"/>
      <c r="AR53" s="835"/>
      <c r="AS53" s="835"/>
      <c r="AT53" s="835"/>
      <c r="AU53" s="835"/>
      <c r="AV53" s="835"/>
      <c r="AW53" s="835"/>
      <c r="AX53" s="835"/>
      <c r="AY53" s="835"/>
      <c r="AZ53" s="837"/>
      <c r="BA53" s="837"/>
      <c r="BB53" s="837"/>
      <c r="BC53" s="837"/>
      <c r="BD53" s="837"/>
      <c r="BE53" s="831"/>
      <c r="BF53" s="831"/>
      <c r="BG53" s="831"/>
      <c r="BH53" s="831"/>
      <c r="BI53" s="832"/>
      <c r="BJ53" s="239"/>
      <c r="BK53" s="239"/>
      <c r="BL53" s="239"/>
      <c r="BM53" s="239"/>
      <c r="BN53" s="239"/>
      <c r="BO53" s="230"/>
      <c r="BP53" s="230"/>
      <c r="BQ53" s="227">
        <v>47</v>
      </c>
      <c r="BR53" s="228"/>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20"/>
    </row>
    <row r="54" spans="1:131" ht="26.25" customHeight="1" x14ac:dyDescent="0.2">
      <c r="A54" s="227">
        <v>27</v>
      </c>
      <c r="B54" s="749"/>
      <c r="C54" s="750"/>
      <c r="D54" s="750"/>
      <c r="E54" s="750"/>
      <c r="F54" s="750"/>
      <c r="G54" s="750"/>
      <c r="H54" s="750"/>
      <c r="I54" s="750"/>
      <c r="J54" s="750"/>
      <c r="K54" s="750"/>
      <c r="L54" s="750"/>
      <c r="M54" s="750"/>
      <c r="N54" s="750"/>
      <c r="O54" s="750"/>
      <c r="P54" s="751"/>
      <c r="Q54" s="834"/>
      <c r="R54" s="835"/>
      <c r="S54" s="835"/>
      <c r="T54" s="835"/>
      <c r="U54" s="835"/>
      <c r="V54" s="835"/>
      <c r="W54" s="835"/>
      <c r="X54" s="835"/>
      <c r="Y54" s="835"/>
      <c r="Z54" s="835"/>
      <c r="AA54" s="835"/>
      <c r="AB54" s="835"/>
      <c r="AC54" s="835"/>
      <c r="AD54" s="835"/>
      <c r="AE54" s="836"/>
      <c r="AF54" s="755"/>
      <c r="AG54" s="756"/>
      <c r="AH54" s="756"/>
      <c r="AI54" s="756"/>
      <c r="AJ54" s="757"/>
      <c r="AK54" s="838"/>
      <c r="AL54" s="835"/>
      <c r="AM54" s="835"/>
      <c r="AN54" s="835"/>
      <c r="AO54" s="835"/>
      <c r="AP54" s="835"/>
      <c r="AQ54" s="835"/>
      <c r="AR54" s="835"/>
      <c r="AS54" s="835"/>
      <c r="AT54" s="835"/>
      <c r="AU54" s="835"/>
      <c r="AV54" s="835"/>
      <c r="AW54" s="835"/>
      <c r="AX54" s="835"/>
      <c r="AY54" s="835"/>
      <c r="AZ54" s="837"/>
      <c r="BA54" s="837"/>
      <c r="BB54" s="837"/>
      <c r="BC54" s="837"/>
      <c r="BD54" s="837"/>
      <c r="BE54" s="831"/>
      <c r="BF54" s="831"/>
      <c r="BG54" s="831"/>
      <c r="BH54" s="831"/>
      <c r="BI54" s="832"/>
      <c r="BJ54" s="239"/>
      <c r="BK54" s="239"/>
      <c r="BL54" s="239"/>
      <c r="BM54" s="239"/>
      <c r="BN54" s="239"/>
      <c r="BO54" s="230"/>
      <c r="BP54" s="230"/>
      <c r="BQ54" s="227">
        <v>48</v>
      </c>
      <c r="BR54" s="228"/>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20"/>
    </row>
    <row r="55" spans="1:131" ht="26.25" customHeight="1" x14ac:dyDescent="0.2">
      <c r="A55" s="227">
        <v>28</v>
      </c>
      <c r="B55" s="749"/>
      <c r="C55" s="750"/>
      <c r="D55" s="750"/>
      <c r="E55" s="750"/>
      <c r="F55" s="750"/>
      <c r="G55" s="750"/>
      <c r="H55" s="750"/>
      <c r="I55" s="750"/>
      <c r="J55" s="750"/>
      <c r="K55" s="750"/>
      <c r="L55" s="750"/>
      <c r="M55" s="750"/>
      <c r="N55" s="750"/>
      <c r="O55" s="750"/>
      <c r="P55" s="751"/>
      <c r="Q55" s="834"/>
      <c r="R55" s="835"/>
      <c r="S55" s="835"/>
      <c r="T55" s="835"/>
      <c r="U55" s="835"/>
      <c r="V55" s="835"/>
      <c r="W55" s="835"/>
      <c r="X55" s="835"/>
      <c r="Y55" s="835"/>
      <c r="Z55" s="835"/>
      <c r="AA55" s="835"/>
      <c r="AB55" s="835"/>
      <c r="AC55" s="835"/>
      <c r="AD55" s="835"/>
      <c r="AE55" s="836"/>
      <c r="AF55" s="755"/>
      <c r="AG55" s="756"/>
      <c r="AH55" s="756"/>
      <c r="AI55" s="756"/>
      <c r="AJ55" s="757"/>
      <c r="AK55" s="838"/>
      <c r="AL55" s="835"/>
      <c r="AM55" s="835"/>
      <c r="AN55" s="835"/>
      <c r="AO55" s="835"/>
      <c r="AP55" s="835"/>
      <c r="AQ55" s="835"/>
      <c r="AR55" s="835"/>
      <c r="AS55" s="835"/>
      <c r="AT55" s="835"/>
      <c r="AU55" s="835"/>
      <c r="AV55" s="835"/>
      <c r="AW55" s="835"/>
      <c r="AX55" s="835"/>
      <c r="AY55" s="835"/>
      <c r="AZ55" s="837"/>
      <c r="BA55" s="837"/>
      <c r="BB55" s="837"/>
      <c r="BC55" s="837"/>
      <c r="BD55" s="837"/>
      <c r="BE55" s="831"/>
      <c r="BF55" s="831"/>
      <c r="BG55" s="831"/>
      <c r="BH55" s="831"/>
      <c r="BI55" s="832"/>
      <c r="BJ55" s="239"/>
      <c r="BK55" s="239"/>
      <c r="BL55" s="239"/>
      <c r="BM55" s="239"/>
      <c r="BN55" s="239"/>
      <c r="BO55" s="230"/>
      <c r="BP55" s="230"/>
      <c r="BQ55" s="227">
        <v>49</v>
      </c>
      <c r="BR55" s="228"/>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20"/>
    </row>
    <row r="56" spans="1:131" ht="26.25" customHeight="1" x14ac:dyDescent="0.2">
      <c r="A56" s="227">
        <v>29</v>
      </c>
      <c r="B56" s="749"/>
      <c r="C56" s="750"/>
      <c r="D56" s="750"/>
      <c r="E56" s="750"/>
      <c r="F56" s="750"/>
      <c r="G56" s="750"/>
      <c r="H56" s="750"/>
      <c r="I56" s="750"/>
      <c r="J56" s="750"/>
      <c r="K56" s="750"/>
      <c r="L56" s="750"/>
      <c r="M56" s="750"/>
      <c r="N56" s="750"/>
      <c r="O56" s="750"/>
      <c r="P56" s="751"/>
      <c r="Q56" s="834"/>
      <c r="R56" s="835"/>
      <c r="S56" s="835"/>
      <c r="T56" s="835"/>
      <c r="U56" s="835"/>
      <c r="V56" s="835"/>
      <c r="W56" s="835"/>
      <c r="X56" s="835"/>
      <c r="Y56" s="835"/>
      <c r="Z56" s="835"/>
      <c r="AA56" s="835"/>
      <c r="AB56" s="835"/>
      <c r="AC56" s="835"/>
      <c r="AD56" s="835"/>
      <c r="AE56" s="836"/>
      <c r="AF56" s="755"/>
      <c r="AG56" s="756"/>
      <c r="AH56" s="756"/>
      <c r="AI56" s="756"/>
      <c r="AJ56" s="757"/>
      <c r="AK56" s="838"/>
      <c r="AL56" s="835"/>
      <c r="AM56" s="835"/>
      <c r="AN56" s="835"/>
      <c r="AO56" s="835"/>
      <c r="AP56" s="835"/>
      <c r="AQ56" s="835"/>
      <c r="AR56" s="835"/>
      <c r="AS56" s="835"/>
      <c r="AT56" s="835"/>
      <c r="AU56" s="835"/>
      <c r="AV56" s="835"/>
      <c r="AW56" s="835"/>
      <c r="AX56" s="835"/>
      <c r="AY56" s="835"/>
      <c r="AZ56" s="837"/>
      <c r="BA56" s="837"/>
      <c r="BB56" s="837"/>
      <c r="BC56" s="837"/>
      <c r="BD56" s="837"/>
      <c r="BE56" s="831"/>
      <c r="BF56" s="831"/>
      <c r="BG56" s="831"/>
      <c r="BH56" s="831"/>
      <c r="BI56" s="832"/>
      <c r="BJ56" s="239"/>
      <c r="BK56" s="239"/>
      <c r="BL56" s="239"/>
      <c r="BM56" s="239"/>
      <c r="BN56" s="239"/>
      <c r="BO56" s="230"/>
      <c r="BP56" s="230"/>
      <c r="BQ56" s="227">
        <v>50</v>
      </c>
      <c r="BR56" s="228"/>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20"/>
    </row>
    <row r="57" spans="1:131" ht="26.25" customHeight="1" x14ac:dyDescent="0.2">
      <c r="A57" s="227">
        <v>30</v>
      </c>
      <c r="B57" s="749"/>
      <c r="C57" s="750"/>
      <c r="D57" s="750"/>
      <c r="E57" s="750"/>
      <c r="F57" s="750"/>
      <c r="G57" s="750"/>
      <c r="H57" s="750"/>
      <c r="I57" s="750"/>
      <c r="J57" s="750"/>
      <c r="K57" s="750"/>
      <c r="L57" s="750"/>
      <c r="M57" s="750"/>
      <c r="N57" s="750"/>
      <c r="O57" s="750"/>
      <c r="P57" s="751"/>
      <c r="Q57" s="834"/>
      <c r="R57" s="835"/>
      <c r="S57" s="835"/>
      <c r="T57" s="835"/>
      <c r="U57" s="835"/>
      <c r="V57" s="835"/>
      <c r="W57" s="835"/>
      <c r="X57" s="835"/>
      <c r="Y57" s="835"/>
      <c r="Z57" s="835"/>
      <c r="AA57" s="835"/>
      <c r="AB57" s="835"/>
      <c r="AC57" s="835"/>
      <c r="AD57" s="835"/>
      <c r="AE57" s="836"/>
      <c r="AF57" s="755"/>
      <c r="AG57" s="756"/>
      <c r="AH57" s="756"/>
      <c r="AI57" s="756"/>
      <c r="AJ57" s="757"/>
      <c r="AK57" s="838"/>
      <c r="AL57" s="835"/>
      <c r="AM57" s="835"/>
      <c r="AN57" s="835"/>
      <c r="AO57" s="835"/>
      <c r="AP57" s="835"/>
      <c r="AQ57" s="835"/>
      <c r="AR57" s="835"/>
      <c r="AS57" s="835"/>
      <c r="AT57" s="835"/>
      <c r="AU57" s="835"/>
      <c r="AV57" s="835"/>
      <c r="AW57" s="835"/>
      <c r="AX57" s="835"/>
      <c r="AY57" s="835"/>
      <c r="AZ57" s="837"/>
      <c r="BA57" s="837"/>
      <c r="BB57" s="837"/>
      <c r="BC57" s="837"/>
      <c r="BD57" s="837"/>
      <c r="BE57" s="831"/>
      <c r="BF57" s="831"/>
      <c r="BG57" s="831"/>
      <c r="BH57" s="831"/>
      <c r="BI57" s="832"/>
      <c r="BJ57" s="239"/>
      <c r="BK57" s="239"/>
      <c r="BL57" s="239"/>
      <c r="BM57" s="239"/>
      <c r="BN57" s="239"/>
      <c r="BO57" s="230"/>
      <c r="BP57" s="230"/>
      <c r="BQ57" s="227">
        <v>51</v>
      </c>
      <c r="BR57" s="228"/>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20"/>
    </row>
    <row r="58" spans="1:131" ht="26.25" customHeight="1" x14ac:dyDescent="0.2">
      <c r="A58" s="227">
        <v>31</v>
      </c>
      <c r="B58" s="749"/>
      <c r="C58" s="750"/>
      <c r="D58" s="750"/>
      <c r="E58" s="750"/>
      <c r="F58" s="750"/>
      <c r="G58" s="750"/>
      <c r="H58" s="750"/>
      <c r="I58" s="750"/>
      <c r="J58" s="750"/>
      <c r="K58" s="750"/>
      <c r="L58" s="750"/>
      <c r="M58" s="750"/>
      <c r="N58" s="750"/>
      <c r="O58" s="750"/>
      <c r="P58" s="751"/>
      <c r="Q58" s="834"/>
      <c r="R58" s="835"/>
      <c r="S58" s="835"/>
      <c r="T58" s="835"/>
      <c r="U58" s="835"/>
      <c r="V58" s="835"/>
      <c r="W58" s="835"/>
      <c r="X58" s="835"/>
      <c r="Y58" s="835"/>
      <c r="Z58" s="835"/>
      <c r="AA58" s="835"/>
      <c r="AB58" s="835"/>
      <c r="AC58" s="835"/>
      <c r="AD58" s="835"/>
      <c r="AE58" s="836"/>
      <c r="AF58" s="755"/>
      <c r="AG58" s="756"/>
      <c r="AH58" s="756"/>
      <c r="AI58" s="756"/>
      <c r="AJ58" s="757"/>
      <c r="AK58" s="838"/>
      <c r="AL58" s="835"/>
      <c r="AM58" s="835"/>
      <c r="AN58" s="835"/>
      <c r="AO58" s="835"/>
      <c r="AP58" s="835"/>
      <c r="AQ58" s="835"/>
      <c r="AR58" s="835"/>
      <c r="AS58" s="835"/>
      <c r="AT58" s="835"/>
      <c r="AU58" s="835"/>
      <c r="AV58" s="835"/>
      <c r="AW58" s="835"/>
      <c r="AX58" s="835"/>
      <c r="AY58" s="835"/>
      <c r="AZ58" s="837"/>
      <c r="BA58" s="837"/>
      <c r="BB58" s="837"/>
      <c r="BC58" s="837"/>
      <c r="BD58" s="837"/>
      <c r="BE58" s="831"/>
      <c r="BF58" s="831"/>
      <c r="BG58" s="831"/>
      <c r="BH58" s="831"/>
      <c r="BI58" s="832"/>
      <c r="BJ58" s="239"/>
      <c r="BK58" s="239"/>
      <c r="BL58" s="239"/>
      <c r="BM58" s="239"/>
      <c r="BN58" s="239"/>
      <c r="BO58" s="230"/>
      <c r="BP58" s="230"/>
      <c r="BQ58" s="227">
        <v>52</v>
      </c>
      <c r="BR58" s="228"/>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20"/>
    </row>
    <row r="59" spans="1:131" ht="26.25" customHeight="1" x14ac:dyDescent="0.2">
      <c r="A59" s="227">
        <v>32</v>
      </c>
      <c r="B59" s="749"/>
      <c r="C59" s="750"/>
      <c r="D59" s="750"/>
      <c r="E59" s="750"/>
      <c r="F59" s="750"/>
      <c r="G59" s="750"/>
      <c r="H59" s="750"/>
      <c r="I59" s="750"/>
      <c r="J59" s="750"/>
      <c r="K59" s="750"/>
      <c r="L59" s="750"/>
      <c r="M59" s="750"/>
      <c r="N59" s="750"/>
      <c r="O59" s="750"/>
      <c r="P59" s="751"/>
      <c r="Q59" s="834"/>
      <c r="R59" s="835"/>
      <c r="S59" s="835"/>
      <c r="T59" s="835"/>
      <c r="U59" s="835"/>
      <c r="V59" s="835"/>
      <c r="W59" s="835"/>
      <c r="X59" s="835"/>
      <c r="Y59" s="835"/>
      <c r="Z59" s="835"/>
      <c r="AA59" s="835"/>
      <c r="AB59" s="835"/>
      <c r="AC59" s="835"/>
      <c r="AD59" s="835"/>
      <c r="AE59" s="836"/>
      <c r="AF59" s="755"/>
      <c r="AG59" s="756"/>
      <c r="AH59" s="756"/>
      <c r="AI59" s="756"/>
      <c r="AJ59" s="757"/>
      <c r="AK59" s="838"/>
      <c r="AL59" s="835"/>
      <c r="AM59" s="835"/>
      <c r="AN59" s="835"/>
      <c r="AO59" s="835"/>
      <c r="AP59" s="835"/>
      <c r="AQ59" s="835"/>
      <c r="AR59" s="835"/>
      <c r="AS59" s="835"/>
      <c r="AT59" s="835"/>
      <c r="AU59" s="835"/>
      <c r="AV59" s="835"/>
      <c r="AW59" s="835"/>
      <c r="AX59" s="835"/>
      <c r="AY59" s="835"/>
      <c r="AZ59" s="837"/>
      <c r="BA59" s="837"/>
      <c r="BB59" s="837"/>
      <c r="BC59" s="837"/>
      <c r="BD59" s="837"/>
      <c r="BE59" s="831"/>
      <c r="BF59" s="831"/>
      <c r="BG59" s="831"/>
      <c r="BH59" s="831"/>
      <c r="BI59" s="832"/>
      <c r="BJ59" s="239"/>
      <c r="BK59" s="239"/>
      <c r="BL59" s="239"/>
      <c r="BM59" s="239"/>
      <c r="BN59" s="239"/>
      <c r="BO59" s="230"/>
      <c r="BP59" s="230"/>
      <c r="BQ59" s="227">
        <v>53</v>
      </c>
      <c r="BR59" s="228"/>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20"/>
    </row>
    <row r="60" spans="1:131" ht="26.25" customHeight="1" x14ac:dyDescent="0.2">
      <c r="A60" s="227">
        <v>33</v>
      </c>
      <c r="B60" s="749"/>
      <c r="C60" s="750"/>
      <c r="D60" s="750"/>
      <c r="E60" s="750"/>
      <c r="F60" s="750"/>
      <c r="G60" s="750"/>
      <c r="H60" s="750"/>
      <c r="I60" s="750"/>
      <c r="J60" s="750"/>
      <c r="K60" s="750"/>
      <c r="L60" s="750"/>
      <c r="M60" s="750"/>
      <c r="N60" s="750"/>
      <c r="O60" s="750"/>
      <c r="P60" s="751"/>
      <c r="Q60" s="834"/>
      <c r="R60" s="835"/>
      <c r="S60" s="835"/>
      <c r="T60" s="835"/>
      <c r="U60" s="835"/>
      <c r="V60" s="835"/>
      <c r="W60" s="835"/>
      <c r="X60" s="835"/>
      <c r="Y60" s="835"/>
      <c r="Z60" s="835"/>
      <c r="AA60" s="835"/>
      <c r="AB60" s="835"/>
      <c r="AC60" s="835"/>
      <c r="AD60" s="835"/>
      <c r="AE60" s="836"/>
      <c r="AF60" s="755"/>
      <c r="AG60" s="756"/>
      <c r="AH60" s="756"/>
      <c r="AI60" s="756"/>
      <c r="AJ60" s="757"/>
      <c r="AK60" s="838"/>
      <c r="AL60" s="835"/>
      <c r="AM60" s="835"/>
      <c r="AN60" s="835"/>
      <c r="AO60" s="835"/>
      <c r="AP60" s="835"/>
      <c r="AQ60" s="835"/>
      <c r="AR60" s="835"/>
      <c r="AS60" s="835"/>
      <c r="AT60" s="835"/>
      <c r="AU60" s="835"/>
      <c r="AV60" s="835"/>
      <c r="AW60" s="835"/>
      <c r="AX60" s="835"/>
      <c r="AY60" s="835"/>
      <c r="AZ60" s="837"/>
      <c r="BA60" s="837"/>
      <c r="BB60" s="837"/>
      <c r="BC60" s="837"/>
      <c r="BD60" s="837"/>
      <c r="BE60" s="831"/>
      <c r="BF60" s="831"/>
      <c r="BG60" s="831"/>
      <c r="BH60" s="831"/>
      <c r="BI60" s="832"/>
      <c r="BJ60" s="239"/>
      <c r="BK60" s="239"/>
      <c r="BL60" s="239"/>
      <c r="BM60" s="239"/>
      <c r="BN60" s="239"/>
      <c r="BO60" s="230"/>
      <c r="BP60" s="230"/>
      <c r="BQ60" s="227">
        <v>54</v>
      </c>
      <c r="BR60" s="228"/>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20"/>
    </row>
    <row r="61" spans="1:131" ht="26.25" customHeight="1" thickBot="1" x14ac:dyDescent="0.25">
      <c r="A61" s="227">
        <v>34</v>
      </c>
      <c r="B61" s="749"/>
      <c r="C61" s="750"/>
      <c r="D61" s="750"/>
      <c r="E61" s="750"/>
      <c r="F61" s="750"/>
      <c r="G61" s="750"/>
      <c r="H61" s="750"/>
      <c r="I61" s="750"/>
      <c r="J61" s="750"/>
      <c r="K61" s="750"/>
      <c r="L61" s="750"/>
      <c r="M61" s="750"/>
      <c r="N61" s="750"/>
      <c r="O61" s="750"/>
      <c r="P61" s="751"/>
      <c r="Q61" s="834"/>
      <c r="R61" s="835"/>
      <c r="S61" s="835"/>
      <c r="T61" s="835"/>
      <c r="U61" s="835"/>
      <c r="V61" s="835"/>
      <c r="W61" s="835"/>
      <c r="X61" s="835"/>
      <c r="Y61" s="835"/>
      <c r="Z61" s="835"/>
      <c r="AA61" s="835"/>
      <c r="AB61" s="835"/>
      <c r="AC61" s="835"/>
      <c r="AD61" s="835"/>
      <c r="AE61" s="836"/>
      <c r="AF61" s="755"/>
      <c r="AG61" s="756"/>
      <c r="AH61" s="756"/>
      <c r="AI61" s="756"/>
      <c r="AJ61" s="757"/>
      <c r="AK61" s="838"/>
      <c r="AL61" s="835"/>
      <c r="AM61" s="835"/>
      <c r="AN61" s="835"/>
      <c r="AO61" s="835"/>
      <c r="AP61" s="835"/>
      <c r="AQ61" s="835"/>
      <c r="AR61" s="835"/>
      <c r="AS61" s="835"/>
      <c r="AT61" s="835"/>
      <c r="AU61" s="835"/>
      <c r="AV61" s="835"/>
      <c r="AW61" s="835"/>
      <c r="AX61" s="835"/>
      <c r="AY61" s="835"/>
      <c r="AZ61" s="837"/>
      <c r="BA61" s="837"/>
      <c r="BB61" s="837"/>
      <c r="BC61" s="837"/>
      <c r="BD61" s="837"/>
      <c r="BE61" s="831"/>
      <c r="BF61" s="831"/>
      <c r="BG61" s="831"/>
      <c r="BH61" s="831"/>
      <c r="BI61" s="832"/>
      <c r="BJ61" s="239"/>
      <c r="BK61" s="239"/>
      <c r="BL61" s="239"/>
      <c r="BM61" s="239"/>
      <c r="BN61" s="239"/>
      <c r="BO61" s="230"/>
      <c r="BP61" s="230"/>
      <c r="BQ61" s="227">
        <v>55</v>
      </c>
      <c r="BR61" s="228"/>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20"/>
    </row>
    <row r="62" spans="1:131" ht="26.25" customHeight="1" x14ac:dyDescent="0.2">
      <c r="A62" s="227">
        <v>35</v>
      </c>
      <c r="B62" s="749"/>
      <c r="C62" s="750"/>
      <c r="D62" s="750"/>
      <c r="E62" s="750"/>
      <c r="F62" s="750"/>
      <c r="G62" s="750"/>
      <c r="H62" s="750"/>
      <c r="I62" s="750"/>
      <c r="J62" s="750"/>
      <c r="K62" s="750"/>
      <c r="L62" s="750"/>
      <c r="M62" s="750"/>
      <c r="N62" s="750"/>
      <c r="O62" s="750"/>
      <c r="P62" s="751"/>
      <c r="Q62" s="834"/>
      <c r="R62" s="835"/>
      <c r="S62" s="835"/>
      <c r="T62" s="835"/>
      <c r="U62" s="835"/>
      <c r="V62" s="835"/>
      <c r="W62" s="835"/>
      <c r="X62" s="835"/>
      <c r="Y62" s="835"/>
      <c r="Z62" s="835"/>
      <c r="AA62" s="835"/>
      <c r="AB62" s="835"/>
      <c r="AC62" s="835"/>
      <c r="AD62" s="835"/>
      <c r="AE62" s="836"/>
      <c r="AF62" s="755"/>
      <c r="AG62" s="756"/>
      <c r="AH62" s="756"/>
      <c r="AI62" s="756"/>
      <c r="AJ62" s="757"/>
      <c r="AK62" s="838"/>
      <c r="AL62" s="835"/>
      <c r="AM62" s="835"/>
      <c r="AN62" s="835"/>
      <c r="AO62" s="835"/>
      <c r="AP62" s="835"/>
      <c r="AQ62" s="835"/>
      <c r="AR62" s="835"/>
      <c r="AS62" s="835"/>
      <c r="AT62" s="835"/>
      <c r="AU62" s="835"/>
      <c r="AV62" s="835"/>
      <c r="AW62" s="835"/>
      <c r="AX62" s="835"/>
      <c r="AY62" s="835"/>
      <c r="AZ62" s="837"/>
      <c r="BA62" s="837"/>
      <c r="BB62" s="837"/>
      <c r="BC62" s="837"/>
      <c r="BD62" s="837"/>
      <c r="BE62" s="831"/>
      <c r="BF62" s="831"/>
      <c r="BG62" s="831"/>
      <c r="BH62" s="831"/>
      <c r="BI62" s="832"/>
      <c r="BJ62" s="846" t="s">
        <v>333</v>
      </c>
      <c r="BK62" s="808"/>
      <c r="BL62" s="808"/>
      <c r="BM62" s="808"/>
      <c r="BN62" s="809"/>
      <c r="BO62" s="230"/>
      <c r="BP62" s="230"/>
      <c r="BQ62" s="227">
        <v>56</v>
      </c>
      <c r="BR62" s="228"/>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20"/>
    </row>
    <row r="63" spans="1:131" ht="26.25" customHeight="1" thickBot="1" x14ac:dyDescent="0.25">
      <c r="A63" s="229" t="s">
        <v>324</v>
      </c>
      <c r="B63" s="789" t="s">
        <v>334</v>
      </c>
      <c r="C63" s="790"/>
      <c r="D63" s="790"/>
      <c r="E63" s="790"/>
      <c r="F63" s="790"/>
      <c r="G63" s="790"/>
      <c r="H63" s="790"/>
      <c r="I63" s="790"/>
      <c r="J63" s="790"/>
      <c r="K63" s="790"/>
      <c r="L63" s="790"/>
      <c r="M63" s="790"/>
      <c r="N63" s="790"/>
      <c r="O63" s="790"/>
      <c r="P63" s="791"/>
      <c r="Q63" s="839"/>
      <c r="R63" s="840"/>
      <c r="S63" s="840"/>
      <c r="T63" s="840"/>
      <c r="U63" s="840"/>
      <c r="V63" s="840"/>
      <c r="W63" s="840"/>
      <c r="X63" s="840"/>
      <c r="Y63" s="840"/>
      <c r="Z63" s="840"/>
      <c r="AA63" s="840"/>
      <c r="AB63" s="840"/>
      <c r="AC63" s="840"/>
      <c r="AD63" s="840"/>
      <c r="AE63" s="841"/>
      <c r="AF63" s="842">
        <v>1549</v>
      </c>
      <c r="AG63" s="843"/>
      <c r="AH63" s="843"/>
      <c r="AI63" s="843"/>
      <c r="AJ63" s="844"/>
      <c r="AK63" s="845"/>
      <c r="AL63" s="840"/>
      <c r="AM63" s="840"/>
      <c r="AN63" s="840"/>
      <c r="AO63" s="840"/>
      <c r="AP63" s="843">
        <f>SUM(AP28:AT62)</f>
        <v>12862</v>
      </c>
      <c r="AQ63" s="843"/>
      <c r="AR63" s="843"/>
      <c r="AS63" s="843"/>
      <c r="AT63" s="843"/>
      <c r="AU63" s="847">
        <f>SUM(AU28:AY62)</f>
        <v>6477</v>
      </c>
      <c r="AV63" s="848"/>
      <c r="AW63" s="848"/>
      <c r="AX63" s="848"/>
      <c r="AY63" s="849"/>
      <c r="AZ63" s="850"/>
      <c r="BA63" s="850"/>
      <c r="BB63" s="850"/>
      <c r="BC63" s="850"/>
      <c r="BD63" s="850"/>
      <c r="BE63" s="851"/>
      <c r="BF63" s="851"/>
      <c r="BG63" s="851"/>
      <c r="BH63" s="851"/>
      <c r="BI63" s="852"/>
      <c r="BJ63" s="853" t="s">
        <v>498</v>
      </c>
      <c r="BK63" s="848"/>
      <c r="BL63" s="848"/>
      <c r="BM63" s="848"/>
      <c r="BN63" s="854"/>
      <c r="BO63" s="230"/>
      <c r="BP63" s="230"/>
      <c r="BQ63" s="227">
        <v>57</v>
      </c>
      <c r="BR63" s="228"/>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20"/>
    </row>
    <row r="64" spans="1:131" ht="26.25" customHeight="1" x14ac:dyDescent="0.2">
      <c r="A64" s="230"/>
      <c r="B64" s="230"/>
      <c r="C64" s="230"/>
      <c r="D64" s="230"/>
      <c r="E64" s="230"/>
      <c r="F64" s="230"/>
      <c r="G64" s="230"/>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0"/>
      <c r="AY64" s="230"/>
      <c r="AZ64" s="230"/>
      <c r="BA64" s="230"/>
      <c r="BB64" s="230"/>
      <c r="BC64" s="230"/>
      <c r="BD64" s="230"/>
      <c r="BE64" s="230"/>
      <c r="BF64" s="230"/>
      <c r="BG64" s="230"/>
      <c r="BH64" s="230"/>
      <c r="BI64" s="230"/>
      <c r="BJ64" s="230"/>
      <c r="BK64" s="230"/>
      <c r="BL64" s="230"/>
      <c r="BM64" s="230"/>
      <c r="BN64" s="230"/>
      <c r="BO64" s="230"/>
      <c r="BP64" s="230"/>
      <c r="BQ64" s="227">
        <v>58</v>
      </c>
      <c r="BR64" s="228"/>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20"/>
    </row>
    <row r="65" spans="1:131" ht="26.25" customHeight="1" thickBot="1" x14ac:dyDescent="0.25">
      <c r="A65" s="239" t="s">
        <v>335</v>
      </c>
      <c r="B65" s="239"/>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239"/>
      <c r="AL65" s="239"/>
      <c r="AM65" s="239"/>
      <c r="AN65" s="239"/>
      <c r="AO65" s="239"/>
      <c r="AP65" s="239"/>
      <c r="AQ65" s="239"/>
      <c r="AR65" s="239"/>
      <c r="AS65" s="239"/>
      <c r="AT65" s="239"/>
      <c r="AU65" s="239"/>
      <c r="AV65" s="239"/>
      <c r="AW65" s="239"/>
      <c r="AX65" s="239"/>
      <c r="AY65" s="239"/>
      <c r="AZ65" s="239"/>
      <c r="BA65" s="239"/>
      <c r="BB65" s="239"/>
      <c r="BC65" s="239"/>
      <c r="BD65" s="239"/>
      <c r="BE65" s="230"/>
      <c r="BF65" s="230"/>
      <c r="BG65" s="230"/>
      <c r="BH65" s="230"/>
      <c r="BI65" s="230"/>
      <c r="BJ65" s="230"/>
      <c r="BK65" s="230"/>
      <c r="BL65" s="230"/>
      <c r="BM65" s="230"/>
      <c r="BN65" s="230"/>
      <c r="BO65" s="230"/>
      <c r="BP65" s="230"/>
      <c r="BQ65" s="227">
        <v>59</v>
      </c>
      <c r="BR65" s="228"/>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20"/>
    </row>
    <row r="66" spans="1:131" ht="26.25" customHeight="1" x14ac:dyDescent="0.2">
      <c r="A66" s="729" t="s">
        <v>336</v>
      </c>
      <c r="B66" s="730"/>
      <c r="C66" s="730"/>
      <c r="D66" s="730"/>
      <c r="E66" s="730"/>
      <c r="F66" s="730"/>
      <c r="G66" s="730"/>
      <c r="H66" s="730"/>
      <c r="I66" s="730"/>
      <c r="J66" s="730"/>
      <c r="K66" s="730"/>
      <c r="L66" s="730"/>
      <c r="M66" s="730"/>
      <c r="N66" s="730"/>
      <c r="O66" s="730"/>
      <c r="P66" s="731"/>
      <c r="Q66" s="725" t="s">
        <v>327</v>
      </c>
      <c r="R66" s="721"/>
      <c r="S66" s="721"/>
      <c r="T66" s="721"/>
      <c r="U66" s="722"/>
      <c r="V66" s="725" t="s">
        <v>499</v>
      </c>
      <c r="W66" s="721"/>
      <c r="X66" s="721"/>
      <c r="Y66" s="721"/>
      <c r="Z66" s="722"/>
      <c r="AA66" s="725" t="s">
        <v>328</v>
      </c>
      <c r="AB66" s="721"/>
      <c r="AC66" s="721"/>
      <c r="AD66" s="721"/>
      <c r="AE66" s="722"/>
      <c r="AF66" s="855" t="s">
        <v>329</v>
      </c>
      <c r="AG66" s="814"/>
      <c r="AH66" s="814"/>
      <c r="AI66" s="814"/>
      <c r="AJ66" s="856"/>
      <c r="AK66" s="725" t="s">
        <v>500</v>
      </c>
      <c r="AL66" s="730"/>
      <c r="AM66" s="730"/>
      <c r="AN66" s="730"/>
      <c r="AO66" s="731"/>
      <c r="AP66" s="725" t="s">
        <v>501</v>
      </c>
      <c r="AQ66" s="721"/>
      <c r="AR66" s="721"/>
      <c r="AS66" s="721"/>
      <c r="AT66" s="722"/>
      <c r="AU66" s="725" t="s">
        <v>502</v>
      </c>
      <c r="AV66" s="721"/>
      <c r="AW66" s="721"/>
      <c r="AX66" s="721"/>
      <c r="AY66" s="722"/>
      <c r="AZ66" s="725" t="s">
        <v>318</v>
      </c>
      <c r="BA66" s="721"/>
      <c r="BB66" s="721"/>
      <c r="BC66" s="721"/>
      <c r="BD66" s="727"/>
      <c r="BE66" s="230"/>
      <c r="BF66" s="230"/>
      <c r="BG66" s="230"/>
      <c r="BH66" s="230"/>
      <c r="BI66" s="230"/>
      <c r="BJ66" s="230"/>
      <c r="BK66" s="230"/>
      <c r="BL66" s="230"/>
      <c r="BM66" s="230"/>
      <c r="BN66" s="230"/>
      <c r="BO66" s="230"/>
      <c r="BP66" s="230"/>
      <c r="BQ66" s="227">
        <v>60</v>
      </c>
      <c r="BR66" s="232"/>
      <c r="BS66" s="860"/>
      <c r="BT66" s="861"/>
      <c r="BU66" s="861"/>
      <c r="BV66" s="861"/>
      <c r="BW66" s="861"/>
      <c r="BX66" s="861"/>
      <c r="BY66" s="861"/>
      <c r="BZ66" s="861"/>
      <c r="CA66" s="861"/>
      <c r="CB66" s="861"/>
      <c r="CC66" s="861"/>
      <c r="CD66" s="861"/>
      <c r="CE66" s="861"/>
      <c r="CF66" s="861"/>
      <c r="CG66" s="866"/>
      <c r="CH66" s="863"/>
      <c r="CI66" s="864"/>
      <c r="CJ66" s="864"/>
      <c r="CK66" s="864"/>
      <c r="CL66" s="865"/>
      <c r="CM66" s="863"/>
      <c r="CN66" s="864"/>
      <c r="CO66" s="864"/>
      <c r="CP66" s="864"/>
      <c r="CQ66" s="865"/>
      <c r="CR66" s="863"/>
      <c r="CS66" s="864"/>
      <c r="CT66" s="864"/>
      <c r="CU66" s="864"/>
      <c r="CV66" s="865"/>
      <c r="CW66" s="863"/>
      <c r="CX66" s="864"/>
      <c r="CY66" s="864"/>
      <c r="CZ66" s="864"/>
      <c r="DA66" s="865"/>
      <c r="DB66" s="863"/>
      <c r="DC66" s="864"/>
      <c r="DD66" s="864"/>
      <c r="DE66" s="864"/>
      <c r="DF66" s="865"/>
      <c r="DG66" s="863"/>
      <c r="DH66" s="864"/>
      <c r="DI66" s="864"/>
      <c r="DJ66" s="864"/>
      <c r="DK66" s="865"/>
      <c r="DL66" s="863"/>
      <c r="DM66" s="864"/>
      <c r="DN66" s="864"/>
      <c r="DO66" s="864"/>
      <c r="DP66" s="865"/>
      <c r="DQ66" s="863"/>
      <c r="DR66" s="864"/>
      <c r="DS66" s="864"/>
      <c r="DT66" s="864"/>
      <c r="DU66" s="865"/>
      <c r="DV66" s="860"/>
      <c r="DW66" s="861"/>
      <c r="DX66" s="861"/>
      <c r="DY66" s="861"/>
      <c r="DZ66" s="862"/>
      <c r="EA66" s="220"/>
    </row>
    <row r="67" spans="1:131" ht="26.25" customHeight="1" thickBot="1" x14ac:dyDescent="0.25">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7"/>
      <c r="AG67" s="817"/>
      <c r="AH67" s="817"/>
      <c r="AI67" s="817"/>
      <c r="AJ67" s="858"/>
      <c r="AK67" s="859"/>
      <c r="AL67" s="733"/>
      <c r="AM67" s="733"/>
      <c r="AN67" s="733"/>
      <c r="AO67" s="734"/>
      <c r="AP67" s="726"/>
      <c r="AQ67" s="723"/>
      <c r="AR67" s="723"/>
      <c r="AS67" s="723"/>
      <c r="AT67" s="724"/>
      <c r="AU67" s="726"/>
      <c r="AV67" s="723"/>
      <c r="AW67" s="723"/>
      <c r="AX67" s="723"/>
      <c r="AY67" s="724"/>
      <c r="AZ67" s="726"/>
      <c r="BA67" s="723"/>
      <c r="BB67" s="723"/>
      <c r="BC67" s="723"/>
      <c r="BD67" s="728"/>
      <c r="BE67" s="230"/>
      <c r="BF67" s="230"/>
      <c r="BG67" s="230"/>
      <c r="BH67" s="230"/>
      <c r="BI67" s="230"/>
      <c r="BJ67" s="230"/>
      <c r="BK67" s="230"/>
      <c r="BL67" s="230"/>
      <c r="BM67" s="230"/>
      <c r="BN67" s="230"/>
      <c r="BO67" s="230"/>
      <c r="BP67" s="230"/>
      <c r="BQ67" s="227">
        <v>61</v>
      </c>
      <c r="BR67" s="232"/>
      <c r="BS67" s="860"/>
      <c r="BT67" s="861"/>
      <c r="BU67" s="861"/>
      <c r="BV67" s="861"/>
      <c r="BW67" s="861"/>
      <c r="BX67" s="861"/>
      <c r="BY67" s="861"/>
      <c r="BZ67" s="861"/>
      <c r="CA67" s="861"/>
      <c r="CB67" s="861"/>
      <c r="CC67" s="861"/>
      <c r="CD67" s="861"/>
      <c r="CE67" s="861"/>
      <c r="CF67" s="861"/>
      <c r="CG67" s="866"/>
      <c r="CH67" s="863"/>
      <c r="CI67" s="864"/>
      <c r="CJ67" s="864"/>
      <c r="CK67" s="864"/>
      <c r="CL67" s="865"/>
      <c r="CM67" s="863"/>
      <c r="CN67" s="864"/>
      <c r="CO67" s="864"/>
      <c r="CP67" s="864"/>
      <c r="CQ67" s="865"/>
      <c r="CR67" s="863"/>
      <c r="CS67" s="864"/>
      <c r="CT67" s="864"/>
      <c r="CU67" s="864"/>
      <c r="CV67" s="865"/>
      <c r="CW67" s="863"/>
      <c r="CX67" s="864"/>
      <c r="CY67" s="864"/>
      <c r="CZ67" s="864"/>
      <c r="DA67" s="865"/>
      <c r="DB67" s="863"/>
      <c r="DC67" s="864"/>
      <c r="DD67" s="864"/>
      <c r="DE67" s="864"/>
      <c r="DF67" s="865"/>
      <c r="DG67" s="863"/>
      <c r="DH67" s="864"/>
      <c r="DI67" s="864"/>
      <c r="DJ67" s="864"/>
      <c r="DK67" s="865"/>
      <c r="DL67" s="863"/>
      <c r="DM67" s="864"/>
      <c r="DN67" s="864"/>
      <c r="DO67" s="864"/>
      <c r="DP67" s="865"/>
      <c r="DQ67" s="863"/>
      <c r="DR67" s="864"/>
      <c r="DS67" s="864"/>
      <c r="DT67" s="864"/>
      <c r="DU67" s="865"/>
      <c r="DV67" s="860"/>
      <c r="DW67" s="861"/>
      <c r="DX67" s="861"/>
      <c r="DY67" s="861"/>
      <c r="DZ67" s="862"/>
      <c r="EA67" s="220"/>
    </row>
    <row r="68" spans="1:131" ht="26.25" customHeight="1" thickTop="1" x14ac:dyDescent="0.2">
      <c r="A68" s="225">
        <v>1</v>
      </c>
      <c r="B68" s="870" t="s">
        <v>503</v>
      </c>
      <c r="C68" s="871"/>
      <c r="D68" s="871"/>
      <c r="E68" s="871"/>
      <c r="F68" s="871"/>
      <c r="G68" s="871"/>
      <c r="H68" s="871"/>
      <c r="I68" s="871"/>
      <c r="J68" s="871"/>
      <c r="K68" s="871"/>
      <c r="L68" s="871"/>
      <c r="M68" s="871"/>
      <c r="N68" s="871"/>
      <c r="O68" s="871"/>
      <c r="P68" s="872"/>
      <c r="Q68" s="873">
        <v>302</v>
      </c>
      <c r="R68" s="867"/>
      <c r="S68" s="867"/>
      <c r="T68" s="867"/>
      <c r="U68" s="867"/>
      <c r="V68" s="867">
        <v>268</v>
      </c>
      <c r="W68" s="867"/>
      <c r="X68" s="867"/>
      <c r="Y68" s="867"/>
      <c r="Z68" s="867"/>
      <c r="AA68" s="867">
        <f>Q68-V68</f>
        <v>34</v>
      </c>
      <c r="AB68" s="867"/>
      <c r="AC68" s="867"/>
      <c r="AD68" s="867"/>
      <c r="AE68" s="867"/>
      <c r="AF68" s="867">
        <v>34</v>
      </c>
      <c r="AG68" s="867"/>
      <c r="AH68" s="867"/>
      <c r="AI68" s="867"/>
      <c r="AJ68" s="867"/>
      <c r="AK68" s="867">
        <v>0</v>
      </c>
      <c r="AL68" s="867"/>
      <c r="AM68" s="867"/>
      <c r="AN68" s="867"/>
      <c r="AO68" s="867"/>
      <c r="AP68" s="867">
        <v>34</v>
      </c>
      <c r="AQ68" s="867"/>
      <c r="AR68" s="867"/>
      <c r="AS68" s="867"/>
      <c r="AT68" s="867"/>
      <c r="AU68" s="867" t="s">
        <v>492</v>
      </c>
      <c r="AV68" s="867"/>
      <c r="AW68" s="867"/>
      <c r="AX68" s="867"/>
      <c r="AY68" s="867"/>
      <c r="AZ68" s="868"/>
      <c r="BA68" s="868"/>
      <c r="BB68" s="868"/>
      <c r="BC68" s="868"/>
      <c r="BD68" s="869"/>
      <c r="BE68" s="230"/>
      <c r="BF68" s="230"/>
      <c r="BG68" s="230"/>
      <c r="BH68" s="230"/>
      <c r="BI68" s="230"/>
      <c r="BJ68" s="230"/>
      <c r="BK68" s="230"/>
      <c r="BL68" s="230"/>
      <c r="BM68" s="230"/>
      <c r="BN68" s="230"/>
      <c r="BO68" s="230"/>
      <c r="BP68" s="230"/>
      <c r="BQ68" s="227">
        <v>62</v>
      </c>
      <c r="BR68" s="232"/>
      <c r="BS68" s="860"/>
      <c r="BT68" s="861"/>
      <c r="BU68" s="861"/>
      <c r="BV68" s="861"/>
      <c r="BW68" s="861"/>
      <c r="BX68" s="861"/>
      <c r="BY68" s="861"/>
      <c r="BZ68" s="861"/>
      <c r="CA68" s="861"/>
      <c r="CB68" s="861"/>
      <c r="CC68" s="861"/>
      <c r="CD68" s="861"/>
      <c r="CE68" s="861"/>
      <c r="CF68" s="861"/>
      <c r="CG68" s="866"/>
      <c r="CH68" s="863"/>
      <c r="CI68" s="864"/>
      <c r="CJ68" s="864"/>
      <c r="CK68" s="864"/>
      <c r="CL68" s="865"/>
      <c r="CM68" s="863"/>
      <c r="CN68" s="864"/>
      <c r="CO68" s="864"/>
      <c r="CP68" s="864"/>
      <c r="CQ68" s="865"/>
      <c r="CR68" s="863"/>
      <c r="CS68" s="864"/>
      <c r="CT68" s="864"/>
      <c r="CU68" s="864"/>
      <c r="CV68" s="865"/>
      <c r="CW68" s="863"/>
      <c r="CX68" s="864"/>
      <c r="CY68" s="864"/>
      <c r="CZ68" s="864"/>
      <c r="DA68" s="865"/>
      <c r="DB68" s="863"/>
      <c r="DC68" s="864"/>
      <c r="DD68" s="864"/>
      <c r="DE68" s="864"/>
      <c r="DF68" s="865"/>
      <c r="DG68" s="863"/>
      <c r="DH68" s="864"/>
      <c r="DI68" s="864"/>
      <c r="DJ68" s="864"/>
      <c r="DK68" s="865"/>
      <c r="DL68" s="863"/>
      <c r="DM68" s="864"/>
      <c r="DN68" s="864"/>
      <c r="DO68" s="864"/>
      <c r="DP68" s="865"/>
      <c r="DQ68" s="863"/>
      <c r="DR68" s="864"/>
      <c r="DS68" s="864"/>
      <c r="DT68" s="864"/>
      <c r="DU68" s="865"/>
      <c r="DV68" s="860"/>
      <c r="DW68" s="861"/>
      <c r="DX68" s="861"/>
      <c r="DY68" s="861"/>
      <c r="DZ68" s="862"/>
      <c r="EA68" s="220"/>
    </row>
    <row r="69" spans="1:131" ht="26.25" customHeight="1" x14ac:dyDescent="0.2">
      <c r="A69" s="227">
        <v>2</v>
      </c>
      <c r="B69" s="874" t="s">
        <v>504</v>
      </c>
      <c r="C69" s="875"/>
      <c r="D69" s="875"/>
      <c r="E69" s="875"/>
      <c r="F69" s="875"/>
      <c r="G69" s="875"/>
      <c r="H69" s="875"/>
      <c r="I69" s="875"/>
      <c r="J69" s="875"/>
      <c r="K69" s="875"/>
      <c r="L69" s="875"/>
      <c r="M69" s="875"/>
      <c r="N69" s="875"/>
      <c r="O69" s="875"/>
      <c r="P69" s="876"/>
      <c r="Q69" s="877">
        <v>7036</v>
      </c>
      <c r="R69" s="829"/>
      <c r="S69" s="829"/>
      <c r="T69" s="829"/>
      <c r="U69" s="829"/>
      <c r="V69" s="829">
        <v>6106</v>
      </c>
      <c r="W69" s="829"/>
      <c r="X69" s="829"/>
      <c r="Y69" s="829"/>
      <c r="Z69" s="829"/>
      <c r="AA69" s="878">
        <f t="shared" ref="AA69:AA71" si="4">Q69-V69</f>
        <v>930</v>
      </c>
      <c r="AB69" s="879"/>
      <c r="AC69" s="879"/>
      <c r="AD69" s="879"/>
      <c r="AE69" s="833"/>
      <c r="AF69" s="829">
        <v>930</v>
      </c>
      <c r="AG69" s="829"/>
      <c r="AH69" s="829"/>
      <c r="AI69" s="829"/>
      <c r="AJ69" s="829"/>
      <c r="AK69" s="829">
        <v>11</v>
      </c>
      <c r="AL69" s="829"/>
      <c r="AM69" s="829"/>
      <c r="AN69" s="829"/>
      <c r="AO69" s="829"/>
      <c r="AP69" s="829">
        <v>0</v>
      </c>
      <c r="AQ69" s="829"/>
      <c r="AR69" s="829"/>
      <c r="AS69" s="829"/>
      <c r="AT69" s="829"/>
      <c r="AU69" s="829" t="s">
        <v>487</v>
      </c>
      <c r="AV69" s="829"/>
      <c r="AW69" s="829"/>
      <c r="AX69" s="829"/>
      <c r="AY69" s="829"/>
      <c r="AZ69" s="831"/>
      <c r="BA69" s="831"/>
      <c r="BB69" s="831"/>
      <c r="BC69" s="831"/>
      <c r="BD69" s="832"/>
      <c r="BE69" s="230"/>
      <c r="BF69" s="230"/>
      <c r="BG69" s="230"/>
      <c r="BH69" s="230"/>
      <c r="BI69" s="230"/>
      <c r="BJ69" s="230"/>
      <c r="BK69" s="230"/>
      <c r="BL69" s="230"/>
      <c r="BM69" s="230"/>
      <c r="BN69" s="230"/>
      <c r="BO69" s="230"/>
      <c r="BP69" s="230"/>
      <c r="BQ69" s="227">
        <v>63</v>
      </c>
      <c r="BR69" s="232"/>
      <c r="BS69" s="860"/>
      <c r="BT69" s="861"/>
      <c r="BU69" s="861"/>
      <c r="BV69" s="861"/>
      <c r="BW69" s="861"/>
      <c r="BX69" s="861"/>
      <c r="BY69" s="861"/>
      <c r="BZ69" s="861"/>
      <c r="CA69" s="861"/>
      <c r="CB69" s="861"/>
      <c r="CC69" s="861"/>
      <c r="CD69" s="861"/>
      <c r="CE69" s="861"/>
      <c r="CF69" s="861"/>
      <c r="CG69" s="866"/>
      <c r="CH69" s="863"/>
      <c r="CI69" s="864"/>
      <c r="CJ69" s="864"/>
      <c r="CK69" s="864"/>
      <c r="CL69" s="865"/>
      <c r="CM69" s="863"/>
      <c r="CN69" s="864"/>
      <c r="CO69" s="864"/>
      <c r="CP69" s="864"/>
      <c r="CQ69" s="865"/>
      <c r="CR69" s="863"/>
      <c r="CS69" s="864"/>
      <c r="CT69" s="864"/>
      <c r="CU69" s="864"/>
      <c r="CV69" s="865"/>
      <c r="CW69" s="863"/>
      <c r="CX69" s="864"/>
      <c r="CY69" s="864"/>
      <c r="CZ69" s="864"/>
      <c r="DA69" s="865"/>
      <c r="DB69" s="863"/>
      <c r="DC69" s="864"/>
      <c r="DD69" s="864"/>
      <c r="DE69" s="864"/>
      <c r="DF69" s="865"/>
      <c r="DG69" s="863"/>
      <c r="DH69" s="864"/>
      <c r="DI69" s="864"/>
      <c r="DJ69" s="864"/>
      <c r="DK69" s="865"/>
      <c r="DL69" s="863"/>
      <c r="DM69" s="864"/>
      <c r="DN69" s="864"/>
      <c r="DO69" s="864"/>
      <c r="DP69" s="865"/>
      <c r="DQ69" s="863"/>
      <c r="DR69" s="864"/>
      <c r="DS69" s="864"/>
      <c r="DT69" s="864"/>
      <c r="DU69" s="865"/>
      <c r="DV69" s="860"/>
      <c r="DW69" s="861"/>
      <c r="DX69" s="861"/>
      <c r="DY69" s="861"/>
      <c r="DZ69" s="862"/>
      <c r="EA69" s="220"/>
    </row>
    <row r="70" spans="1:131" ht="26.25" customHeight="1" x14ac:dyDescent="0.2">
      <c r="A70" s="227">
        <v>3</v>
      </c>
      <c r="B70" s="874" t="s">
        <v>505</v>
      </c>
      <c r="C70" s="875"/>
      <c r="D70" s="875"/>
      <c r="E70" s="875"/>
      <c r="F70" s="875"/>
      <c r="G70" s="875"/>
      <c r="H70" s="875"/>
      <c r="I70" s="875"/>
      <c r="J70" s="875"/>
      <c r="K70" s="875"/>
      <c r="L70" s="875"/>
      <c r="M70" s="875"/>
      <c r="N70" s="875"/>
      <c r="O70" s="875"/>
      <c r="P70" s="876"/>
      <c r="Q70" s="877">
        <v>254</v>
      </c>
      <c r="R70" s="829"/>
      <c r="S70" s="829"/>
      <c r="T70" s="829"/>
      <c r="U70" s="829"/>
      <c r="V70" s="829">
        <v>245</v>
      </c>
      <c r="W70" s="829"/>
      <c r="X70" s="829"/>
      <c r="Y70" s="829"/>
      <c r="Z70" s="829"/>
      <c r="AA70" s="878">
        <f t="shared" si="4"/>
        <v>9</v>
      </c>
      <c r="AB70" s="879"/>
      <c r="AC70" s="879"/>
      <c r="AD70" s="879"/>
      <c r="AE70" s="833"/>
      <c r="AF70" s="829">
        <v>9</v>
      </c>
      <c r="AG70" s="829"/>
      <c r="AH70" s="829"/>
      <c r="AI70" s="829"/>
      <c r="AJ70" s="829"/>
      <c r="AK70" s="829" t="s">
        <v>474</v>
      </c>
      <c r="AL70" s="829"/>
      <c r="AM70" s="829"/>
      <c r="AN70" s="829"/>
      <c r="AO70" s="829"/>
      <c r="AP70" s="829" t="s">
        <v>492</v>
      </c>
      <c r="AQ70" s="829"/>
      <c r="AR70" s="829"/>
      <c r="AS70" s="829"/>
      <c r="AT70" s="829"/>
      <c r="AU70" s="829" t="s">
        <v>492</v>
      </c>
      <c r="AV70" s="829"/>
      <c r="AW70" s="829"/>
      <c r="AX70" s="829"/>
      <c r="AY70" s="829"/>
      <c r="AZ70" s="831"/>
      <c r="BA70" s="831"/>
      <c r="BB70" s="831"/>
      <c r="BC70" s="831"/>
      <c r="BD70" s="832"/>
      <c r="BE70" s="230"/>
      <c r="BF70" s="230"/>
      <c r="BG70" s="230"/>
      <c r="BH70" s="230"/>
      <c r="BI70" s="230"/>
      <c r="BJ70" s="230"/>
      <c r="BK70" s="230"/>
      <c r="BL70" s="230"/>
      <c r="BM70" s="230"/>
      <c r="BN70" s="230"/>
      <c r="BO70" s="230"/>
      <c r="BP70" s="230"/>
      <c r="BQ70" s="227">
        <v>64</v>
      </c>
      <c r="BR70" s="232"/>
      <c r="BS70" s="860"/>
      <c r="BT70" s="861"/>
      <c r="BU70" s="861"/>
      <c r="BV70" s="861"/>
      <c r="BW70" s="861"/>
      <c r="BX70" s="861"/>
      <c r="BY70" s="861"/>
      <c r="BZ70" s="861"/>
      <c r="CA70" s="861"/>
      <c r="CB70" s="861"/>
      <c r="CC70" s="861"/>
      <c r="CD70" s="861"/>
      <c r="CE70" s="861"/>
      <c r="CF70" s="861"/>
      <c r="CG70" s="866"/>
      <c r="CH70" s="863"/>
      <c r="CI70" s="864"/>
      <c r="CJ70" s="864"/>
      <c r="CK70" s="864"/>
      <c r="CL70" s="865"/>
      <c r="CM70" s="863"/>
      <c r="CN70" s="864"/>
      <c r="CO70" s="864"/>
      <c r="CP70" s="864"/>
      <c r="CQ70" s="865"/>
      <c r="CR70" s="863"/>
      <c r="CS70" s="864"/>
      <c r="CT70" s="864"/>
      <c r="CU70" s="864"/>
      <c r="CV70" s="865"/>
      <c r="CW70" s="863"/>
      <c r="CX70" s="864"/>
      <c r="CY70" s="864"/>
      <c r="CZ70" s="864"/>
      <c r="DA70" s="865"/>
      <c r="DB70" s="863"/>
      <c r="DC70" s="864"/>
      <c r="DD70" s="864"/>
      <c r="DE70" s="864"/>
      <c r="DF70" s="865"/>
      <c r="DG70" s="863"/>
      <c r="DH70" s="864"/>
      <c r="DI70" s="864"/>
      <c r="DJ70" s="864"/>
      <c r="DK70" s="865"/>
      <c r="DL70" s="863"/>
      <c r="DM70" s="864"/>
      <c r="DN70" s="864"/>
      <c r="DO70" s="864"/>
      <c r="DP70" s="865"/>
      <c r="DQ70" s="863"/>
      <c r="DR70" s="864"/>
      <c r="DS70" s="864"/>
      <c r="DT70" s="864"/>
      <c r="DU70" s="865"/>
      <c r="DV70" s="860"/>
      <c r="DW70" s="861"/>
      <c r="DX70" s="861"/>
      <c r="DY70" s="861"/>
      <c r="DZ70" s="862"/>
      <c r="EA70" s="220"/>
    </row>
    <row r="71" spans="1:131" ht="26.25" customHeight="1" x14ac:dyDescent="0.2">
      <c r="A71" s="227">
        <v>4</v>
      </c>
      <c r="B71" s="874" t="s">
        <v>506</v>
      </c>
      <c r="C71" s="875"/>
      <c r="D71" s="875"/>
      <c r="E71" s="875"/>
      <c r="F71" s="875"/>
      <c r="G71" s="875"/>
      <c r="H71" s="875"/>
      <c r="I71" s="875"/>
      <c r="J71" s="875"/>
      <c r="K71" s="875"/>
      <c r="L71" s="875"/>
      <c r="M71" s="875"/>
      <c r="N71" s="875"/>
      <c r="O71" s="875"/>
      <c r="P71" s="876"/>
      <c r="Q71" s="877">
        <v>305293</v>
      </c>
      <c r="R71" s="829"/>
      <c r="S71" s="829"/>
      <c r="T71" s="829"/>
      <c r="U71" s="829"/>
      <c r="V71" s="829">
        <v>294817</v>
      </c>
      <c r="W71" s="829"/>
      <c r="X71" s="829"/>
      <c r="Y71" s="829"/>
      <c r="Z71" s="829"/>
      <c r="AA71" s="878">
        <f t="shared" si="4"/>
        <v>10476</v>
      </c>
      <c r="AB71" s="879"/>
      <c r="AC71" s="879"/>
      <c r="AD71" s="879"/>
      <c r="AE71" s="833"/>
      <c r="AF71" s="829">
        <v>6371</v>
      </c>
      <c r="AG71" s="829"/>
      <c r="AH71" s="829"/>
      <c r="AI71" s="829"/>
      <c r="AJ71" s="829"/>
      <c r="AK71" s="829" t="s">
        <v>492</v>
      </c>
      <c r="AL71" s="829"/>
      <c r="AM71" s="829"/>
      <c r="AN71" s="829"/>
      <c r="AO71" s="829"/>
      <c r="AP71" s="829" t="s">
        <v>475</v>
      </c>
      <c r="AQ71" s="829"/>
      <c r="AR71" s="829"/>
      <c r="AS71" s="829"/>
      <c r="AT71" s="829"/>
      <c r="AU71" s="829" t="s">
        <v>492</v>
      </c>
      <c r="AV71" s="829"/>
      <c r="AW71" s="829"/>
      <c r="AX71" s="829"/>
      <c r="AY71" s="829"/>
      <c r="AZ71" s="831"/>
      <c r="BA71" s="831"/>
      <c r="BB71" s="831"/>
      <c r="BC71" s="831"/>
      <c r="BD71" s="832"/>
      <c r="BE71" s="230"/>
      <c r="BF71" s="230"/>
      <c r="BG71" s="230"/>
      <c r="BH71" s="230"/>
      <c r="BI71" s="230"/>
      <c r="BJ71" s="230"/>
      <c r="BK71" s="230"/>
      <c r="BL71" s="230"/>
      <c r="BM71" s="230"/>
      <c r="BN71" s="230"/>
      <c r="BO71" s="230"/>
      <c r="BP71" s="230"/>
      <c r="BQ71" s="227">
        <v>65</v>
      </c>
      <c r="BR71" s="232"/>
      <c r="BS71" s="860"/>
      <c r="BT71" s="861"/>
      <c r="BU71" s="861"/>
      <c r="BV71" s="861"/>
      <c r="BW71" s="861"/>
      <c r="BX71" s="861"/>
      <c r="BY71" s="861"/>
      <c r="BZ71" s="861"/>
      <c r="CA71" s="861"/>
      <c r="CB71" s="861"/>
      <c r="CC71" s="861"/>
      <c r="CD71" s="861"/>
      <c r="CE71" s="861"/>
      <c r="CF71" s="861"/>
      <c r="CG71" s="866"/>
      <c r="CH71" s="863"/>
      <c r="CI71" s="864"/>
      <c r="CJ71" s="864"/>
      <c r="CK71" s="864"/>
      <c r="CL71" s="865"/>
      <c r="CM71" s="863"/>
      <c r="CN71" s="864"/>
      <c r="CO71" s="864"/>
      <c r="CP71" s="864"/>
      <c r="CQ71" s="865"/>
      <c r="CR71" s="863"/>
      <c r="CS71" s="864"/>
      <c r="CT71" s="864"/>
      <c r="CU71" s="864"/>
      <c r="CV71" s="865"/>
      <c r="CW71" s="863"/>
      <c r="CX71" s="864"/>
      <c r="CY71" s="864"/>
      <c r="CZ71" s="864"/>
      <c r="DA71" s="865"/>
      <c r="DB71" s="863"/>
      <c r="DC71" s="864"/>
      <c r="DD71" s="864"/>
      <c r="DE71" s="864"/>
      <c r="DF71" s="865"/>
      <c r="DG71" s="863"/>
      <c r="DH71" s="864"/>
      <c r="DI71" s="864"/>
      <c r="DJ71" s="864"/>
      <c r="DK71" s="865"/>
      <c r="DL71" s="863"/>
      <c r="DM71" s="864"/>
      <c r="DN71" s="864"/>
      <c r="DO71" s="864"/>
      <c r="DP71" s="865"/>
      <c r="DQ71" s="863"/>
      <c r="DR71" s="864"/>
      <c r="DS71" s="864"/>
      <c r="DT71" s="864"/>
      <c r="DU71" s="865"/>
      <c r="DV71" s="860"/>
      <c r="DW71" s="861"/>
      <c r="DX71" s="861"/>
      <c r="DY71" s="861"/>
      <c r="DZ71" s="862"/>
      <c r="EA71" s="220"/>
    </row>
    <row r="72" spans="1:131" ht="26.25" customHeight="1" x14ac:dyDescent="0.2">
      <c r="A72" s="227">
        <v>5</v>
      </c>
      <c r="B72" s="874"/>
      <c r="C72" s="875"/>
      <c r="D72" s="875"/>
      <c r="E72" s="875"/>
      <c r="F72" s="875"/>
      <c r="G72" s="875"/>
      <c r="H72" s="875"/>
      <c r="I72" s="875"/>
      <c r="J72" s="875"/>
      <c r="K72" s="875"/>
      <c r="L72" s="875"/>
      <c r="M72" s="875"/>
      <c r="N72" s="875"/>
      <c r="O72" s="875"/>
      <c r="P72" s="876"/>
      <c r="Q72" s="877"/>
      <c r="R72" s="829"/>
      <c r="S72" s="829"/>
      <c r="T72" s="829"/>
      <c r="U72" s="829"/>
      <c r="V72" s="829"/>
      <c r="W72" s="829"/>
      <c r="X72" s="829"/>
      <c r="Y72" s="829"/>
      <c r="Z72" s="829"/>
      <c r="AA72" s="829"/>
      <c r="AB72" s="829"/>
      <c r="AC72" s="829"/>
      <c r="AD72" s="829"/>
      <c r="AE72" s="829"/>
      <c r="AF72" s="829"/>
      <c r="AG72" s="829"/>
      <c r="AH72" s="829"/>
      <c r="AI72" s="829"/>
      <c r="AJ72" s="829"/>
      <c r="AK72" s="829"/>
      <c r="AL72" s="829"/>
      <c r="AM72" s="829"/>
      <c r="AN72" s="829"/>
      <c r="AO72" s="829"/>
      <c r="AP72" s="829"/>
      <c r="AQ72" s="829"/>
      <c r="AR72" s="829"/>
      <c r="AS72" s="829"/>
      <c r="AT72" s="829"/>
      <c r="AU72" s="829"/>
      <c r="AV72" s="829"/>
      <c r="AW72" s="829"/>
      <c r="AX72" s="829"/>
      <c r="AY72" s="829"/>
      <c r="AZ72" s="831"/>
      <c r="BA72" s="831"/>
      <c r="BB72" s="831"/>
      <c r="BC72" s="831"/>
      <c r="BD72" s="832"/>
      <c r="BE72" s="230"/>
      <c r="BF72" s="230"/>
      <c r="BG72" s="230"/>
      <c r="BH72" s="230"/>
      <c r="BI72" s="230"/>
      <c r="BJ72" s="230"/>
      <c r="BK72" s="230"/>
      <c r="BL72" s="230"/>
      <c r="BM72" s="230"/>
      <c r="BN72" s="230"/>
      <c r="BO72" s="230"/>
      <c r="BP72" s="230"/>
      <c r="BQ72" s="227">
        <v>66</v>
      </c>
      <c r="BR72" s="232"/>
      <c r="BS72" s="860"/>
      <c r="BT72" s="861"/>
      <c r="BU72" s="861"/>
      <c r="BV72" s="861"/>
      <c r="BW72" s="861"/>
      <c r="BX72" s="861"/>
      <c r="BY72" s="861"/>
      <c r="BZ72" s="861"/>
      <c r="CA72" s="861"/>
      <c r="CB72" s="861"/>
      <c r="CC72" s="861"/>
      <c r="CD72" s="861"/>
      <c r="CE72" s="861"/>
      <c r="CF72" s="861"/>
      <c r="CG72" s="866"/>
      <c r="CH72" s="863"/>
      <c r="CI72" s="864"/>
      <c r="CJ72" s="864"/>
      <c r="CK72" s="864"/>
      <c r="CL72" s="865"/>
      <c r="CM72" s="863"/>
      <c r="CN72" s="864"/>
      <c r="CO72" s="864"/>
      <c r="CP72" s="864"/>
      <c r="CQ72" s="865"/>
      <c r="CR72" s="863"/>
      <c r="CS72" s="864"/>
      <c r="CT72" s="864"/>
      <c r="CU72" s="864"/>
      <c r="CV72" s="865"/>
      <c r="CW72" s="863"/>
      <c r="CX72" s="864"/>
      <c r="CY72" s="864"/>
      <c r="CZ72" s="864"/>
      <c r="DA72" s="865"/>
      <c r="DB72" s="863"/>
      <c r="DC72" s="864"/>
      <c r="DD72" s="864"/>
      <c r="DE72" s="864"/>
      <c r="DF72" s="865"/>
      <c r="DG72" s="863"/>
      <c r="DH72" s="864"/>
      <c r="DI72" s="864"/>
      <c r="DJ72" s="864"/>
      <c r="DK72" s="865"/>
      <c r="DL72" s="863"/>
      <c r="DM72" s="864"/>
      <c r="DN72" s="864"/>
      <c r="DO72" s="864"/>
      <c r="DP72" s="865"/>
      <c r="DQ72" s="863"/>
      <c r="DR72" s="864"/>
      <c r="DS72" s="864"/>
      <c r="DT72" s="864"/>
      <c r="DU72" s="865"/>
      <c r="DV72" s="860"/>
      <c r="DW72" s="861"/>
      <c r="DX72" s="861"/>
      <c r="DY72" s="861"/>
      <c r="DZ72" s="862"/>
      <c r="EA72" s="220"/>
    </row>
    <row r="73" spans="1:131" ht="26.25" customHeight="1" x14ac:dyDescent="0.2">
      <c r="A73" s="227">
        <v>6</v>
      </c>
      <c r="B73" s="874"/>
      <c r="C73" s="875"/>
      <c r="D73" s="875"/>
      <c r="E73" s="875"/>
      <c r="F73" s="875"/>
      <c r="G73" s="875"/>
      <c r="H73" s="875"/>
      <c r="I73" s="875"/>
      <c r="J73" s="875"/>
      <c r="K73" s="875"/>
      <c r="L73" s="875"/>
      <c r="M73" s="875"/>
      <c r="N73" s="875"/>
      <c r="O73" s="875"/>
      <c r="P73" s="876"/>
      <c r="Q73" s="877"/>
      <c r="R73" s="829"/>
      <c r="S73" s="829"/>
      <c r="T73" s="829"/>
      <c r="U73" s="829"/>
      <c r="V73" s="829"/>
      <c r="W73" s="829"/>
      <c r="X73" s="829"/>
      <c r="Y73" s="829"/>
      <c r="Z73" s="829"/>
      <c r="AA73" s="829"/>
      <c r="AB73" s="829"/>
      <c r="AC73" s="829"/>
      <c r="AD73" s="829"/>
      <c r="AE73" s="829"/>
      <c r="AF73" s="829"/>
      <c r="AG73" s="829"/>
      <c r="AH73" s="829"/>
      <c r="AI73" s="829"/>
      <c r="AJ73" s="829"/>
      <c r="AK73" s="829"/>
      <c r="AL73" s="829"/>
      <c r="AM73" s="829"/>
      <c r="AN73" s="829"/>
      <c r="AO73" s="829"/>
      <c r="AP73" s="829"/>
      <c r="AQ73" s="829"/>
      <c r="AR73" s="829"/>
      <c r="AS73" s="829"/>
      <c r="AT73" s="829"/>
      <c r="AU73" s="829"/>
      <c r="AV73" s="829"/>
      <c r="AW73" s="829"/>
      <c r="AX73" s="829"/>
      <c r="AY73" s="829"/>
      <c r="AZ73" s="831"/>
      <c r="BA73" s="831"/>
      <c r="BB73" s="831"/>
      <c r="BC73" s="831"/>
      <c r="BD73" s="832"/>
      <c r="BE73" s="230"/>
      <c r="BF73" s="230"/>
      <c r="BG73" s="230"/>
      <c r="BH73" s="230"/>
      <c r="BI73" s="230"/>
      <c r="BJ73" s="230"/>
      <c r="BK73" s="230"/>
      <c r="BL73" s="230"/>
      <c r="BM73" s="230"/>
      <c r="BN73" s="230"/>
      <c r="BO73" s="230"/>
      <c r="BP73" s="230"/>
      <c r="BQ73" s="227">
        <v>67</v>
      </c>
      <c r="BR73" s="232"/>
      <c r="BS73" s="860"/>
      <c r="BT73" s="861"/>
      <c r="BU73" s="861"/>
      <c r="BV73" s="861"/>
      <c r="BW73" s="861"/>
      <c r="BX73" s="861"/>
      <c r="BY73" s="861"/>
      <c r="BZ73" s="861"/>
      <c r="CA73" s="861"/>
      <c r="CB73" s="861"/>
      <c r="CC73" s="861"/>
      <c r="CD73" s="861"/>
      <c r="CE73" s="861"/>
      <c r="CF73" s="861"/>
      <c r="CG73" s="866"/>
      <c r="CH73" s="863"/>
      <c r="CI73" s="864"/>
      <c r="CJ73" s="864"/>
      <c r="CK73" s="864"/>
      <c r="CL73" s="865"/>
      <c r="CM73" s="863"/>
      <c r="CN73" s="864"/>
      <c r="CO73" s="864"/>
      <c r="CP73" s="864"/>
      <c r="CQ73" s="865"/>
      <c r="CR73" s="863"/>
      <c r="CS73" s="864"/>
      <c r="CT73" s="864"/>
      <c r="CU73" s="864"/>
      <c r="CV73" s="865"/>
      <c r="CW73" s="863"/>
      <c r="CX73" s="864"/>
      <c r="CY73" s="864"/>
      <c r="CZ73" s="864"/>
      <c r="DA73" s="865"/>
      <c r="DB73" s="863"/>
      <c r="DC73" s="864"/>
      <c r="DD73" s="864"/>
      <c r="DE73" s="864"/>
      <c r="DF73" s="865"/>
      <c r="DG73" s="863"/>
      <c r="DH73" s="864"/>
      <c r="DI73" s="864"/>
      <c r="DJ73" s="864"/>
      <c r="DK73" s="865"/>
      <c r="DL73" s="863"/>
      <c r="DM73" s="864"/>
      <c r="DN73" s="864"/>
      <c r="DO73" s="864"/>
      <c r="DP73" s="865"/>
      <c r="DQ73" s="863"/>
      <c r="DR73" s="864"/>
      <c r="DS73" s="864"/>
      <c r="DT73" s="864"/>
      <c r="DU73" s="865"/>
      <c r="DV73" s="860"/>
      <c r="DW73" s="861"/>
      <c r="DX73" s="861"/>
      <c r="DY73" s="861"/>
      <c r="DZ73" s="862"/>
      <c r="EA73" s="220"/>
    </row>
    <row r="74" spans="1:131" ht="26.25" customHeight="1" x14ac:dyDescent="0.2">
      <c r="A74" s="227">
        <v>7</v>
      </c>
      <c r="B74" s="874"/>
      <c r="C74" s="875"/>
      <c r="D74" s="875"/>
      <c r="E74" s="875"/>
      <c r="F74" s="875"/>
      <c r="G74" s="875"/>
      <c r="H74" s="875"/>
      <c r="I74" s="875"/>
      <c r="J74" s="875"/>
      <c r="K74" s="875"/>
      <c r="L74" s="875"/>
      <c r="M74" s="875"/>
      <c r="N74" s="875"/>
      <c r="O74" s="875"/>
      <c r="P74" s="876"/>
      <c r="Q74" s="877"/>
      <c r="R74" s="829"/>
      <c r="S74" s="829"/>
      <c r="T74" s="829"/>
      <c r="U74" s="829"/>
      <c r="V74" s="829"/>
      <c r="W74" s="829"/>
      <c r="X74" s="829"/>
      <c r="Y74" s="829"/>
      <c r="Z74" s="829"/>
      <c r="AA74" s="829"/>
      <c r="AB74" s="829"/>
      <c r="AC74" s="829"/>
      <c r="AD74" s="829"/>
      <c r="AE74" s="829"/>
      <c r="AF74" s="829"/>
      <c r="AG74" s="829"/>
      <c r="AH74" s="829"/>
      <c r="AI74" s="829"/>
      <c r="AJ74" s="829"/>
      <c r="AK74" s="829"/>
      <c r="AL74" s="829"/>
      <c r="AM74" s="829"/>
      <c r="AN74" s="829"/>
      <c r="AO74" s="829"/>
      <c r="AP74" s="829"/>
      <c r="AQ74" s="829"/>
      <c r="AR74" s="829"/>
      <c r="AS74" s="829"/>
      <c r="AT74" s="829"/>
      <c r="AU74" s="829"/>
      <c r="AV74" s="829"/>
      <c r="AW74" s="829"/>
      <c r="AX74" s="829"/>
      <c r="AY74" s="829"/>
      <c r="AZ74" s="831"/>
      <c r="BA74" s="831"/>
      <c r="BB74" s="831"/>
      <c r="BC74" s="831"/>
      <c r="BD74" s="832"/>
      <c r="BE74" s="230"/>
      <c r="BF74" s="230"/>
      <c r="BG74" s="230"/>
      <c r="BH74" s="230"/>
      <c r="BI74" s="230"/>
      <c r="BJ74" s="230"/>
      <c r="BK74" s="230"/>
      <c r="BL74" s="230"/>
      <c r="BM74" s="230"/>
      <c r="BN74" s="230"/>
      <c r="BO74" s="230"/>
      <c r="BP74" s="230"/>
      <c r="BQ74" s="227">
        <v>68</v>
      </c>
      <c r="BR74" s="232"/>
      <c r="BS74" s="860"/>
      <c r="BT74" s="861"/>
      <c r="BU74" s="861"/>
      <c r="BV74" s="861"/>
      <c r="BW74" s="861"/>
      <c r="BX74" s="861"/>
      <c r="BY74" s="861"/>
      <c r="BZ74" s="861"/>
      <c r="CA74" s="861"/>
      <c r="CB74" s="861"/>
      <c r="CC74" s="861"/>
      <c r="CD74" s="861"/>
      <c r="CE74" s="861"/>
      <c r="CF74" s="861"/>
      <c r="CG74" s="866"/>
      <c r="CH74" s="863"/>
      <c r="CI74" s="864"/>
      <c r="CJ74" s="864"/>
      <c r="CK74" s="864"/>
      <c r="CL74" s="865"/>
      <c r="CM74" s="863"/>
      <c r="CN74" s="864"/>
      <c r="CO74" s="864"/>
      <c r="CP74" s="864"/>
      <c r="CQ74" s="865"/>
      <c r="CR74" s="863"/>
      <c r="CS74" s="864"/>
      <c r="CT74" s="864"/>
      <c r="CU74" s="864"/>
      <c r="CV74" s="865"/>
      <c r="CW74" s="863"/>
      <c r="CX74" s="864"/>
      <c r="CY74" s="864"/>
      <c r="CZ74" s="864"/>
      <c r="DA74" s="865"/>
      <c r="DB74" s="863"/>
      <c r="DC74" s="864"/>
      <c r="DD74" s="864"/>
      <c r="DE74" s="864"/>
      <c r="DF74" s="865"/>
      <c r="DG74" s="863"/>
      <c r="DH74" s="864"/>
      <c r="DI74" s="864"/>
      <c r="DJ74" s="864"/>
      <c r="DK74" s="865"/>
      <c r="DL74" s="863"/>
      <c r="DM74" s="864"/>
      <c r="DN74" s="864"/>
      <c r="DO74" s="864"/>
      <c r="DP74" s="865"/>
      <c r="DQ74" s="863"/>
      <c r="DR74" s="864"/>
      <c r="DS74" s="864"/>
      <c r="DT74" s="864"/>
      <c r="DU74" s="865"/>
      <c r="DV74" s="860"/>
      <c r="DW74" s="861"/>
      <c r="DX74" s="861"/>
      <c r="DY74" s="861"/>
      <c r="DZ74" s="862"/>
      <c r="EA74" s="220"/>
    </row>
    <row r="75" spans="1:131" ht="26.25" customHeight="1" x14ac:dyDescent="0.2">
      <c r="A75" s="227">
        <v>8</v>
      </c>
      <c r="B75" s="874"/>
      <c r="C75" s="875"/>
      <c r="D75" s="875"/>
      <c r="E75" s="875"/>
      <c r="F75" s="875"/>
      <c r="G75" s="875"/>
      <c r="H75" s="875"/>
      <c r="I75" s="875"/>
      <c r="J75" s="875"/>
      <c r="K75" s="875"/>
      <c r="L75" s="875"/>
      <c r="M75" s="875"/>
      <c r="N75" s="875"/>
      <c r="O75" s="875"/>
      <c r="P75" s="876"/>
      <c r="Q75" s="880"/>
      <c r="R75" s="879"/>
      <c r="S75" s="879"/>
      <c r="T75" s="879"/>
      <c r="U75" s="833"/>
      <c r="V75" s="878"/>
      <c r="W75" s="879"/>
      <c r="X75" s="879"/>
      <c r="Y75" s="879"/>
      <c r="Z75" s="833"/>
      <c r="AA75" s="878"/>
      <c r="AB75" s="879"/>
      <c r="AC75" s="879"/>
      <c r="AD75" s="879"/>
      <c r="AE75" s="833"/>
      <c r="AF75" s="878"/>
      <c r="AG75" s="879"/>
      <c r="AH75" s="879"/>
      <c r="AI75" s="879"/>
      <c r="AJ75" s="833"/>
      <c r="AK75" s="878"/>
      <c r="AL75" s="879"/>
      <c r="AM75" s="879"/>
      <c r="AN75" s="879"/>
      <c r="AO75" s="833"/>
      <c r="AP75" s="878"/>
      <c r="AQ75" s="879"/>
      <c r="AR75" s="879"/>
      <c r="AS75" s="879"/>
      <c r="AT75" s="833"/>
      <c r="AU75" s="878"/>
      <c r="AV75" s="879"/>
      <c r="AW75" s="879"/>
      <c r="AX75" s="879"/>
      <c r="AY75" s="833"/>
      <c r="AZ75" s="831"/>
      <c r="BA75" s="831"/>
      <c r="BB75" s="831"/>
      <c r="BC75" s="831"/>
      <c r="BD75" s="832"/>
      <c r="BE75" s="230"/>
      <c r="BF75" s="230"/>
      <c r="BG75" s="230"/>
      <c r="BH75" s="230"/>
      <c r="BI75" s="230"/>
      <c r="BJ75" s="230"/>
      <c r="BK75" s="230"/>
      <c r="BL75" s="230"/>
      <c r="BM75" s="230"/>
      <c r="BN75" s="230"/>
      <c r="BO75" s="230"/>
      <c r="BP75" s="230"/>
      <c r="BQ75" s="227">
        <v>69</v>
      </c>
      <c r="BR75" s="232"/>
      <c r="BS75" s="860"/>
      <c r="BT75" s="861"/>
      <c r="BU75" s="861"/>
      <c r="BV75" s="861"/>
      <c r="BW75" s="861"/>
      <c r="BX75" s="861"/>
      <c r="BY75" s="861"/>
      <c r="BZ75" s="861"/>
      <c r="CA75" s="861"/>
      <c r="CB75" s="861"/>
      <c r="CC75" s="861"/>
      <c r="CD75" s="861"/>
      <c r="CE75" s="861"/>
      <c r="CF75" s="861"/>
      <c r="CG75" s="866"/>
      <c r="CH75" s="863"/>
      <c r="CI75" s="864"/>
      <c r="CJ75" s="864"/>
      <c r="CK75" s="864"/>
      <c r="CL75" s="865"/>
      <c r="CM75" s="863"/>
      <c r="CN75" s="864"/>
      <c r="CO75" s="864"/>
      <c r="CP75" s="864"/>
      <c r="CQ75" s="865"/>
      <c r="CR75" s="863"/>
      <c r="CS75" s="864"/>
      <c r="CT75" s="864"/>
      <c r="CU75" s="864"/>
      <c r="CV75" s="865"/>
      <c r="CW75" s="863"/>
      <c r="CX75" s="864"/>
      <c r="CY75" s="864"/>
      <c r="CZ75" s="864"/>
      <c r="DA75" s="865"/>
      <c r="DB75" s="863"/>
      <c r="DC75" s="864"/>
      <c r="DD75" s="864"/>
      <c r="DE75" s="864"/>
      <c r="DF75" s="865"/>
      <c r="DG75" s="863"/>
      <c r="DH75" s="864"/>
      <c r="DI75" s="864"/>
      <c r="DJ75" s="864"/>
      <c r="DK75" s="865"/>
      <c r="DL75" s="863"/>
      <c r="DM75" s="864"/>
      <c r="DN75" s="864"/>
      <c r="DO75" s="864"/>
      <c r="DP75" s="865"/>
      <c r="DQ75" s="863"/>
      <c r="DR75" s="864"/>
      <c r="DS75" s="864"/>
      <c r="DT75" s="864"/>
      <c r="DU75" s="865"/>
      <c r="DV75" s="860"/>
      <c r="DW75" s="861"/>
      <c r="DX75" s="861"/>
      <c r="DY75" s="861"/>
      <c r="DZ75" s="862"/>
      <c r="EA75" s="220"/>
    </row>
    <row r="76" spans="1:131" ht="26.25" customHeight="1" x14ac:dyDescent="0.2">
      <c r="A76" s="227">
        <v>9</v>
      </c>
      <c r="B76" s="874"/>
      <c r="C76" s="875"/>
      <c r="D76" s="875"/>
      <c r="E76" s="875"/>
      <c r="F76" s="875"/>
      <c r="G76" s="875"/>
      <c r="H76" s="875"/>
      <c r="I76" s="875"/>
      <c r="J76" s="875"/>
      <c r="K76" s="875"/>
      <c r="L76" s="875"/>
      <c r="M76" s="875"/>
      <c r="N76" s="875"/>
      <c r="O76" s="875"/>
      <c r="P76" s="876"/>
      <c r="Q76" s="880"/>
      <c r="R76" s="879"/>
      <c r="S76" s="879"/>
      <c r="T76" s="879"/>
      <c r="U76" s="833"/>
      <c r="V76" s="878"/>
      <c r="W76" s="879"/>
      <c r="X76" s="879"/>
      <c r="Y76" s="879"/>
      <c r="Z76" s="833"/>
      <c r="AA76" s="878"/>
      <c r="AB76" s="879"/>
      <c r="AC76" s="879"/>
      <c r="AD76" s="879"/>
      <c r="AE76" s="833"/>
      <c r="AF76" s="878"/>
      <c r="AG76" s="879"/>
      <c r="AH76" s="879"/>
      <c r="AI76" s="879"/>
      <c r="AJ76" s="833"/>
      <c r="AK76" s="878"/>
      <c r="AL76" s="879"/>
      <c r="AM76" s="879"/>
      <c r="AN76" s="879"/>
      <c r="AO76" s="833"/>
      <c r="AP76" s="878"/>
      <c r="AQ76" s="879"/>
      <c r="AR76" s="879"/>
      <c r="AS76" s="879"/>
      <c r="AT76" s="833"/>
      <c r="AU76" s="878"/>
      <c r="AV76" s="879"/>
      <c r="AW76" s="879"/>
      <c r="AX76" s="879"/>
      <c r="AY76" s="833"/>
      <c r="AZ76" s="831"/>
      <c r="BA76" s="831"/>
      <c r="BB76" s="831"/>
      <c r="BC76" s="831"/>
      <c r="BD76" s="832"/>
      <c r="BE76" s="230"/>
      <c r="BF76" s="230"/>
      <c r="BG76" s="230"/>
      <c r="BH76" s="230"/>
      <c r="BI76" s="230"/>
      <c r="BJ76" s="230"/>
      <c r="BK76" s="230"/>
      <c r="BL76" s="230"/>
      <c r="BM76" s="230"/>
      <c r="BN76" s="230"/>
      <c r="BO76" s="230"/>
      <c r="BP76" s="230"/>
      <c r="BQ76" s="227">
        <v>70</v>
      </c>
      <c r="BR76" s="232"/>
      <c r="BS76" s="860"/>
      <c r="BT76" s="861"/>
      <c r="BU76" s="861"/>
      <c r="BV76" s="861"/>
      <c r="BW76" s="861"/>
      <c r="BX76" s="861"/>
      <c r="BY76" s="861"/>
      <c r="BZ76" s="861"/>
      <c r="CA76" s="861"/>
      <c r="CB76" s="861"/>
      <c r="CC76" s="861"/>
      <c r="CD76" s="861"/>
      <c r="CE76" s="861"/>
      <c r="CF76" s="861"/>
      <c r="CG76" s="866"/>
      <c r="CH76" s="863"/>
      <c r="CI76" s="864"/>
      <c r="CJ76" s="864"/>
      <c r="CK76" s="864"/>
      <c r="CL76" s="865"/>
      <c r="CM76" s="863"/>
      <c r="CN76" s="864"/>
      <c r="CO76" s="864"/>
      <c r="CP76" s="864"/>
      <c r="CQ76" s="865"/>
      <c r="CR76" s="863"/>
      <c r="CS76" s="864"/>
      <c r="CT76" s="864"/>
      <c r="CU76" s="864"/>
      <c r="CV76" s="865"/>
      <c r="CW76" s="863"/>
      <c r="CX76" s="864"/>
      <c r="CY76" s="864"/>
      <c r="CZ76" s="864"/>
      <c r="DA76" s="865"/>
      <c r="DB76" s="863"/>
      <c r="DC76" s="864"/>
      <c r="DD76" s="864"/>
      <c r="DE76" s="864"/>
      <c r="DF76" s="865"/>
      <c r="DG76" s="863"/>
      <c r="DH76" s="864"/>
      <c r="DI76" s="864"/>
      <c r="DJ76" s="864"/>
      <c r="DK76" s="865"/>
      <c r="DL76" s="863"/>
      <c r="DM76" s="864"/>
      <c r="DN76" s="864"/>
      <c r="DO76" s="864"/>
      <c r="DP76" s="865"/>
      <c r="DQ76" s="863"/>
      <c r="DR76" s="864"/>
      <c r="DS76" s="864"/>
      <c r="DT76" s="864"/>
      <c r="DU76" s="865"/>
      <c r="DV76" s="860"/>
      <c r="DW76" s="861"/>
      <c r="DX76" s="861"/>
      <c r="DY76" s="861"/>
      <c r="DZ76" s="862"/>
      <c r="EA76" s="220"/>
    </row>
    <row r="77" spans="1:131" ht="26.25" customHeight="1" x14ac:dyDescent="0.2">
      <c r="A77" s="227">
        <v>10</v>
      </c>
      <c r="B77" s="874"/>
      <c r="C77" s="875"/>
      <c r="D77" s="875"/>
      <c r="E77" s="875"/>
      <c r="F77" s="875"/>
      <c r="G77" s="875"/>
      <c r="H77" s="875"/>
      <c r="I77" s="875"/>
      <c r="J77" s="875"/>
      <c r="K77" s="875"/>
      <c r="L77" s="875"/>
      <c r="M77" s="875"/>
      <c r="N77" s="875"/>
      <c r="O77" s="875"/>
      <c r="P77" s="876"/>
      <c r="Q77" s="880"/>
      <c r="R77" s="879"/>
      <c r="S77" s="879"/>
      <c r="T77" s="879"/>
      <c r="U77" s="833"/>
      <c r="V77" s="878"/>
      <c r="W77" s="879"/>
      <c r="X77" s="879"/>
      <c r="Y77" s="879"/>
      <c r="Z77" s="833"/>
      <c r="AA77" s="878"/>
      <c r="AB77" s="879"/>
      <c r="AC77" s="879"/>
      <c r="AD77" s="879"/>
      <c r="AE77" s="833"/>
      <c r="AF77" s="878"/>
      <c r="AG77" s="879"/>
      <c r="AH77" s="879"/>
      <c r="AI77" s="879"/>
      <c r="AJ77" s="833"/>
      <c r="AK77" s="878"/>
      <c r="AL77" s="879"/>
      <c r="AM77" s="879"/>
      <c r="AN77" s="879"/>
      <c r="AO77" s="833"/>
      <c r="AP77" s="878"/>
      <c r="AQ77" s="879"/>
      <c r="AR77" s="879"/>
      <c r="AS77" s="879"/>
      <c r="AT77" s="833"/>
      <c r="AU77" s="878"/>
      <c r="AV77" s="879"/>
      <c r="AW77" s="879"/>
      <c r="AX77" s="879"/>
      <c r="AY77" s="833"/>
      <c r="AZ77" s="831"/>
      <c r="BA77" s="831"/>
      <c r="BB77" s="831"/>
      <c r="BC77" s="831"/>
      <c r="BD77" s="832"/>
      <c r="BE77" s="230"/>
      <c r="BF77" s="230"/>
      <c r="BG77" s="230"/>
      <c r="BH77" s="230"/>
      <c r="BI77" s="230"/>
      <c r="BJ77" s="230"/>
      <c r="BK77" s="230"/>
      <c r="BL77" s="230"/>
      <c r="BM77" s="230"/>
      <c r="BN77" s="230"/>
      <c r="BO77" s="230"/>
      <c r="BP77" s="230"/>
      <c r="BQ77" s="227">
        <v>71</v>
      </c>
      <c r="BR77" s="232"/>
      <c r="BS77" s="860"/>
      <c r="BT77" s="861"/>
      <c r="BU77" s="861"/>
      <c r="BV77" s="861"/>
      <c r="BW77" s="861"/>
      <c r="BX77" s="861"/>
      <c r="BY77" s="861"/>
      <c r="BZ77" s="861"/>
      <c r="CA77" s="861"/>
      <c r="CB77" s="861"/>
      <c r="CC77" s="861"/>
      <c r="CD77" s="861"/>
      <c r="CE77" s="861"/>
      <c r="CF77" s="861"/>
      <c r="CG77" s="866"/>
      <c r="CH77" s="863"/>
      <c r="CI77" s="864"/>
      <c r="CJ77" s="864"/>
      <c r="CK77" s="864"/>
      <c r="CL77" s="865"/>
      <c r="CM77" s="863"/>
      <c r="CN77" s="864"/>
      <c r="CO77" s="864"/>
      <c r="CP77" s="864"/>
      <c r="CQ77" s="865"/>
      <c r="CR77" s="863"/>
      <c r="CS77" s="864"/>
      <c r="CT77" s="864"/>
      <c r="CU77" s="864"/>
      <c r="CV77" s="865"/>
      <c r="CW77" s="863"/>
      <c r="CX77" s="864"/>
      <c r="CY77" s="864"/>
      <c r="CZ77" s="864"/>
      <c r="DA77" s="865"/>
      <c r="DB77" s="863"/>
      <c r="DC77" s="864"/>
      <c r="DD77" s="864"/>
      <c r="DE77" s="864"/>
      <c r="DF77" s="865"/>
      <c r="DG77" s="863"/>
      <c r="DH77" s="864"/>
      <c r="DI77" s="864"/>
      <c r="DJ77" s="864"/>
      <c r="DK77" s="865"/>
      <c r="DL77" s="863"/>
      <c r="DM77" s="864"/>
      <c r="DN77" s="864"/>
      <c r="DO77" s="864"/>
      <c r="DP77" s="865"/>
      <c r="DQ77" s="863"/>
      <c r="DR77" s="864"/>
      <c r="DS77" s="864"/>
      <c r="DT77" s="864"/>
      <c r="DU77" s="865"/>
      <c r="DV77" s="860"/>
      <c r="DW77" s="861"/>
      <c r="DX77" s="861"/>
      <c r="DY77" s="861"/>
      <c r="DZ77" s="862"/>
      <c r="EA77" s="220"/>
    </row>
    <row r="78" spans="1:131" ht="26.25" customHeight="1" x14ac:dyDescent="0.2">
      <c r="A78" s="227">
        <v>11</v>
      </c>
      <c r="B78" s="874"/>
      <c r="C78" s="875"/>
      <c r="D78" s="875"/>
      <c r="E78" s="875"/>
      <c r="F78" s="875"/>
      <c r="G78" s="875"/>
      <c r="H78" s="875"/>
      <c r="I78" s="875"/>
      <c r="J78" s="875"/>
      <c r="K78" s="875"/>
      <c r="L78" s="875"/>
      <c r="M78" s="875"/>
      <c r="N78" s="875"/>
      <c r="O78" s="875"/>
      <c r="P78" s="876"/>
      <c r="Q78" s="877"/>
      <c r="R78" s="829"/>
      <c r="S78" s="829"/>
      <c r="T78" s="829"/>
      <c r="U78" s="829"/>
      <c r="V78" s="829"/>
      <c r="W78" s="829"/>
      <c r="X78" s="829"/>
      <c r="Y78" s="829"/>
      <c r="Z78" s="829"/>
      <c r="AA78" s="829"/>
      <c r="AB78" s="829"/>
      <c r="AC78" s="829"/>
      <c r="AD78" s="829"/>
      <c r="AE78" s="829"/>
      <c r="AF78" s="829"/>
      <c r="AG78" s="829"/>
      <c r="AH78" s="829"/>
      <c r="AI78" s="829"/>
      <c r="AJ78" s="829"/>
      <c r="AK78" s="829"/>
      <c r="AL78" s="829"/>
      <c r="AM78" s="829"/>
      <c r="AN78" s="829"/>
      <c r="AO78" s="829"/>
      <c r="AP78" s="829"/>
      <c r="AQ78" s="829"/>
      <c r="AR78" s="829"/>
      <c r="AS78" s="829"/>
      <c r="AT78" s="829"/>
      <c r="AU78" s="829"/>
      <c r="AV78" s="829"/>
      <c r="AW78" s="829"/>
      <c r="AX78" s="829"/>
      <c r="AY78" s="829"/>
      <c r="AZ78" s="831"/>
      <c r="BA78" s="831"/>
      <c r="BB78" s="831"/>
      <c r="BC78" s="831"/>
      <c r="BD78" s="832"/>
      <c r="BE78" s="230"/>
      <c r="BF78" s="230"/>
      <c r="BG78" s="230"/>
      <c r="BH78" s="230"/>
      <c r="BI78" s="230"/>
      <c r="BJ78" s="220"/>
      <c r="BK78" s="220"/>
      <c r="BL78" s="220"/>
      <c r="BM78" s="220"/>
      <c r="BN78" s="220"/>
      <c r="BO78" s="230"/>
      <c r="BP78" s="230"/>
      <c r="BQ78" s="227">
        <v>72</v>
      </c>
      <c r="BR78" s="232"/>
      <c r="BS78" s="860"/>
      <c r="BT78" s="861"/>
      <c r="BU78" s="861"/>
      <c r="BV78" s="861"/>
      <c r="BW78" s="861"/>
      <c r="BX78" s="861"/>
      <c r="BY78" s="861"/>
      <c r="BZ78" s="861"/>
      <c r="CA78" s="861"/>
      <c r="CB78" s="861"/>
      <c r="CC78" s="861"/>
      <c r="CD78" s="861"/>
      <c r="CE78" s="861"/>
      <c r="CF78" s="861"/>
      <c r="CG78" s="866"/>
      <c r="CH78" s="863"/>
      <c r="CI78" s="864"/>
      <c r="CJ78" s="864"/>
      <c r="CK78" s="864"/>
      <c r="CL78" s="865"/>
      <c r="CM78" s="863"/>
      <c r="CN78" s="864"/>
      <c r="CO78" s="864"/>
      <c r="CP78" s="864"/>
      <c r="CQ78" s="865"/>
      <c r="CR78" s="863"/>
      <c r="CS78" s="864"/>
      <c r="CT78" s="864"/>
      <c r="CU78" s="864"/>
      <c r="CV78" s="865"/>
      <c r="CW78" s="863"/>
      <c r="CX78" s="864"/>
      <c r="CY78" s="864"/>
      <c r="CZ78" s="864"/>
      <c r="DA78" s="865"/>
      <c r="DB78" s="863"/>
      <c r="DC78" s="864"/>
      <c r="DD78" s="864"/>
      <c r="DE78" s="864"/>
      <c r="DF78" s="865"/>
      <c r="DG78" s="863"/>
      <c r="DH78" s="864"/>
      <c r="DI78" s="864"/>
      <c r="DJ78" s="864"/>
      <c r="DK78" s="865"/>
      <c r="DL78" s="863"/>
      <c r="DM78" s="864"/>
      <c r="DN78" s="864"/>
      <c r="DO78" s="864"/>
      <c r="DP78" s="865"/>
      <c r="DQ78" s="863"/>
      <c r="DR78" s="864"/>
      <c r="DS78" s="864"/>
      <c r="DT78" s="864"/>
      <c r="DU78" s="865"/>
      <c r="DV78" s="860"/>
      <c r="DW78" s="861"/>
      <c r="DX78" s="861"/>
      <c r="DY78" s="861"/>
      <c r="DZ78" s="862"/>
      <c r="EA78" s="220"/>
    </row>
    <row r="79" spans="1:131" ht="26.25" customHeight="1" x14ac:dyDescent="0.2">
      <c r="A79" s="227">
        <v>12</v>
      </c>
      <c r="B79" s="874"/>
      <c r="C79" s="875"/>
      <c r="D79" s="875"/>
      <c r="E79" s="875"/>
      <c r="F79" s="875"/>
      <c r="G79" s="875"/>
      <c r="H79" s="875"/>
      <c r="I79" s="875"/>
      <c r="J79" s="875"/>
      <c r="K79" s="875"/>
      <c r="L79" s="875"/>
      <c r="M79" s="875"/>
      <c r="N79" s="875"/>
      <c r="O79" s="875"/>
      <c r="P79" s="876"/>
      <c r="Q79" s="877"/>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829"/>
      <c r="AP79" s="829"/>
      <c r="AQ79" s="829"/>
      <c r="AR79" s="829"/>
      <c r="AS79" s="829"/>
      <c r="AT79" s="829"/>
      <c r="AU79" s="829"/>
      <c r="AV79" s="829"/>
      <c r="AW79" s="829"/>
      <c r="AX79" s="829"/>
      <c r="AY79" s="829"/>
      <c r="AZ79" s="831"/>
      <c r="BA79" s="831"/>
      <c r="BB79" s="831"/>
      <c r="BC79" s="831"/>
      <c r="BD79" s="832"/>
      <c r="BE79" s="230"/>
      <c r="BF79" s="230"/>
      <c r="BG79" s="230"/>
      <c r="BH79" s="230"/>
      <c r="BI79" s="230"/>
      <c r="BJ79" s="220"/>
      <c r="BK79" s="220"/>
      <c r="BL79" s="220"/>
      <c r="BM79" s="220"/>
      <c r="BN79" s="220"/>
      <c r="BO79" s="230"/>
      <c r="BP79" s="230"/>
      <c r="BQ79" s="227">
        <v>73</v>
      </c>
      <c r="BR79" s="232"/>
      <c r="BS79" s="860"/>
      <c r="BT79" s="861"/>
      <c r="BU79" s="861"/>
      <c r="BV79" s="861"/>
      <c r="BW79" s="861"/>
      <c r="BX79" s="861"/>
      <c r="BY79" s="861"/>
      <c r="BZ79" s="861"/>
      <c r="CA79" s="861"/>
      <c r="CB79" s="861"/>
      <c r="CC79" s="861"/>
      <c r="CD79" s="861"/>
      <c r="CE79" s="861"/>
      <c r="CF79" s="861"/>
      <c r="CG79" s="866"/>
      <c r="CH79" s="863"/>
      <c r="CI79" s="864"/>
      <c r="CJ79" s="864"/>
      <c r="CK79" s="864"/>
      <c r="CL79" s="865"/>
      <c r="CM79" s="863"/>
      <c r="CN79" s="864"/>
      <c r="CO79" s="864"/>
      <c r="CP79" s="864"/>
      <c r="CQ79" s="865"/>
      <c r="CR79" s="863"/>
      <c r="CS79" s="864"/>
      <c r="CT79" s="864"/>
      <c r="CU79" s="864"/>
      <c r="CV79" s="865"/>
      <c r="CW79" s="863"/>
      <c r="CX79" s="864"/>
      <c r="CY79" s="864"/>
      <c r="CZ79" s="864"/>
      <c r="DA79" s="865"/>
      <c r="DB79" s="863"/>
      <c r="DC79" s="864"/>
      <c r="DD79" s="864"/>
      <c r="DE79" s="864"/>
      <c r="DF79" s="865"/>
      <c r="DG79" s="863"/>
      <c r="DH79" s="864"/>
      <c r="DI79" s="864"/>
      <c r="DJ79" s="864"/>
      <c r="DK79" s="865"/>
      <c r="DL79" s="863"/>
      <c r="DM79" s="864"/>
      <c r="DN79" s="864"/>
      <c r="DO79" s="864"/>
      <c r="DP79" s="865"/>
      <c r="DQ79" s="863"/>
      <c r="DR79" s="864"/>
      <c r="DS79" s="864"/>
      <c r="DT79" s="864"/>
      <c r="DU79" s="865"/>
      <c r="DV79" s="860"/>
      <c r="DW79" s="861"/>
      <c r="DX79" s="861"/>
      <c r="DY79" s="861"/>
      <c r="DZ79" s="862"/>
      <c r="EA79" s="220"/>
    </row>
    <row r="80" spans="1:131" ht="26.25" customHeight="1" x14ac:dyDescent="0.2">
      <c r="A80" s="227">
        <v>13</v>
      </c>
      <c r="B80" s="874"/>
      <c r="C80" s="875"/>
      <c r="D80" s="875"/>
      <c r="E80" s="875"/>
      <c r="F80" s="875"/>
      <c r="G80" s="875"/>
      <c r="H80" s="875"/>
      <c r="I80" s="875"/>
      <c r="J80" s="875"/>
      <c r="K80" s="875"/>
      <c r="L80" s="875"/>
      <c r="M80" s="875"/>
      <c r="N80" s="875"/>
      <c r="O80" s="875"/>
      <c r="P80" s="876"/>
      <c r="Q80" s="877"/>
      <c r="R80" s="829"/>
      <c r="S80" s="829"/>
      <c r="T80" s="829"/>
      <c r="U80" s="829"/>
      <c r="V80" s="829"/>
      <c r="W80" s="829"/>
      <c r="X80" s="829"/>
      <c r="Y80" s="829"/>
      <c r="Z80" s="829"/>
      <c r="AA80" s="829"/>
      <c r="AB80" s="829"/>
      <c r="AC80" s="829"/>
      <c r="AD80" s="829"/>
      <c r="AE80" s="829"/>
      <c r="AF80" s="829"/>
      <c r="AG80" s="829"/>
      <c r="AH80" s="829"/>
      <c r="AI80" s="829"/>
      <c r="AJ80" s="829"/>
      <c r="AK80" s="829"/>
      <c r="AL80" s="829"/>
      <c r="AM80" s="829"/>
      <c r="AN80" s="829"/>
      <c r="AO80" s="829"/>
      <c r="AP80" s="829"/>
      <c r="AQ80" s="829"/>
      <c r="AR80" s="829"/>
      <c r="AS80" s="829"/>
      <c r="AT80" s="829"/>
      <c r="AU80" s="829"/>
      <c r="AV80" s="829"/>
      <c r="AW80" s="829"/>
      <c r="AX80" s="829"/>
      <c r="AY80" s="829"/>
      <c r="AZ80" s="831"/>
      <c r="BA80" s="831"/>
      <c r="BB80" s="831"/>
      <c r="BC80" s="831"/>
      <c r="BD80" s="832"/>
      <c r="BE80" s="230"/>
      <c r="BF80" s="230"/>
      <c r="BG80" s="230"/>
      <c r="BH80" s="230"/>
      <c r="BI80" s="230"/>
      <c r="BJ80" s="230"/>
      <c r="BK80" s="230"/>
      <c r="BL80" s="230"/>
      <c r="BM80" s="230"/>
      <c r="BN80" s="230"/>
      <c r="BO80" s="230"/>
      <c r="BP80" s="230"/>
      <c r="BQ80" s="227">
        <v>74</v>
      </c>
      <c r="BR80" s="232"/>
      <c r="BS80" s="860"/>
      <c r="BT80" s="861"/>
      <c r="BU80" s="861"/>
      <c r="BV80" s="861"/>
      <c r="BW80" s="861"/>
      <c r="BX80" s="861"/>
      <c r="BY80" s="861"/>
      <c r="BZ80" s="861"/>
      <c r="CA80" s="861"/>
      <c r="CB80" s="861"/>
      <c r="CC80" s="861"/>
      <c r="CD80" s="861"/>
      <c r="CE80" s="861"/>
      <c r="CF80" s="861"/>
      <c r="CG80" s="866"/>
      <c r="CH80" s="863"/>
      <c r="CI80" s="864"/>
      <c r="CJ80" s="864"/>
      <c r="CK80" s="864"/>
      <c r="CL80" s="865"/>
      <c r="CM80" s="863"/>
      <c r="CN80" s="864"/>
      <c r="CO80" s="864"/>
      <c r="CP80" s="864"/>
      <c r="CQ80" s="865"/>
      <c r="CR80" s="863"/>
      <c r="CS80" s="864"/>
      <c r="CT80" s="864"/>
      <c r="CU80" s="864"/>
      <c r="CV80" s="865"/>
      <c r="CW80" s="863"/>
      <c r="CX80" s="864"/>
      <c r="CY80" s="864"/>
      <c r="CZ80" s="864"/>
      <c r="DA80" s="865"/>
      <c r="DB80" s="863"/>
      <c r="DC80" s="864"/>
      <c r="DD80" s="864"/>
      <c r="DE80" s="864"/>
      <c r="DF80" s="865"/>
      <c r="DG80" s="863"/>
      <c r="DH80" s="864"/>
      <c r="DI80" s="864"/>
      <c r="DJ80" s="864"/>
      <c r="DK80" s="865"/>
      <c r="DL80" s="863"/>
      <c r="DM80" s="864"/>
      <c r="DN80" s="864"/>
      <c r="DO80" s="864"/>
      <c r="DP80" s="865"/>
      <c r="DQ80" s="863"/>
      <c r="DR80" s="864"/>
      <c r="DS80" s="864"/>
      <c r="DT80" s="864"/>
      <c r="DU80" s="865"/>
      <c r="DV80" s="860"/>
      <c r="DW80" s="861"/>
      <c r="DX80" s="861"/>
      <c r="DY80" s="861"/>
      <c r="DZ80" s="862"/>
      <c r="EA80" s="220"/>
    </row>
    <row r="81" spans="1:131" ht="26.25" customHeight="1" x14ac:dyDescent="0.2">
      <c r="A81" s="227">
        <v>14</v>
      </c>
      <c r="B81" s="874"/>
      <c r="C81" s="875"/>
      <c r="D81" s="875"/>
      <c r="E81" s="875"/>
      <c r="F81" s="875"/>
      <c r="G81" s="875"/>
      <c r="H81" s="875"/>
      <c r="I81" s="875"/>
      <c r="J81" s="875"/>
      <c r="K81" s="875"/>
      <c r="L81" s="875"/>
      <c r="M81" s="875"/>
      <c r="N81" s="875"/>
      <c r="O81" s="875"/>
      <c r="P81" s="876"/>
      <c r="Q81" s="877"/>
      <c r="R81" s="829"/>
      <c r="S81" s="829"/>
      <c r="T81" s="829"/>
      <c r="U81" s="829"/>
      <c r="V81" s="829"/>
      <c r="W81" s="829"/>
      <c r="X81" s="829"/>
      <c r="Y81" s="829"/>
      <c r="Z81" s="829"/>
      <c r="AA81" s="829"/>
      <c r="AB81" s="829"/>
      <c r="AC81" s="829"/>
      <c r="AD81" s="829"/>
      <c r="AE81" s="829"/>
      <c r="AF81" s="829"/>
      <c r="AG81" s="829"/>
      <c r="AH81" s="829"/>
      <c r="AI81" s="829"/>
      <c r="AJ81" s="829"/>
      <c r="AK81" s="829"/>
      <c r="AL81" s="829"/>
      <c r="AM81" s="829"/>
      <c r="AN81" s="829"/>
      <c r="AO81" s="829"/>
      <c r="AP81" s="829"/>
      <c r="AQ81" s="829"/>
      <c r="AR81" s="829"/>
      <c r="AS81" s="829"/>
      <c r="AT81" s="829"/>
      <c r="AU81" s="829"/>
      <c r="AV81" s="829"/>
      <c r="AW81" s="829"/>
      <c r="AX81" s="829"/>
      <c r="AY81" s="829"/>
      <c r="AZ81" s="831"/>
      <c r="BA81" s="831"/>
      <c r="BB81" s="831"/>
      <c r="BC81" s="831"/>
      <c r="BD81" s="832"/>
      <c r="BE81" s="230"/>
      <c r="BF81" s="230"/>
      <c r="BG81" s="230"/>
      <c r="BH81" s="230"/>
      <c r="BI81" s="230"/>
      <c r="BJ81" s="230"/>
      <c r="BK81" s="230"/>
      <c r="BL81" s="230"/>
      <c r="BM81" s="230"/>
      <c r="BN81" s="230"/>
      <c r="BO81" s="230"/>
      <c r="BP81" s="230"/>
      <c r="BQ81" s="227">
        <v>75</v>
      </c>
      <c r="BR81" s="232"/>
      <c r="BS81" s="860"/>
      <c r="BT81" s="861"/>
      <c r="BU81" s="861"/>
      <c r="BV81" s="861"/>
      <c r="BW81" s="861"/>
      <c r="BX81" s="861"/>
      <c r="BY81" s="861"/>
      <c r="BZ81" s="861"/>
      <c r="CA81" s="861"/>
      <c r="CB81" s="861"/>
      <c r="CC81" s="861"/>
      <c r="CD81" s="861"/>
      <c r="CE81" s="861"/>
      <c r="CF81" s="861"/>
      <c r="CG81" s="866"/>
      <c r="CH81" s="863"/>
      <c r="CI81" s="864"/>
      <c r="CJ81" s="864"/>
      <c r="CK81" s="864"/>
      <c r="CL81" s="865"/>
      <c r="CM81" s="863"/>
      <c r="CN81" s="864"/>
      <c r="CO81" s="864"/>
      <c r="CP81" s="864"/>
      <c r="CQ81" s="865"/>
      <c r="CR81" s="863"/>
      <c r="CS81" s="864"/>
      <c r="CT81" s="864"/>
      <c r="CU81" s="864"/>
      <c r="CV81" s="865"/>
      <c r="CW81" s="863"/>
      <c r="CX81" s="864"/>
      <c r="CY81" s="864"/>
      <c r="CZ81" s="864"/>
      <c r="DA81" s="865"/>
      <c r="DB81" s="863"/>
      <c r="DC81" s="864"/>
      <c r="DD81" s="864"/>
      <c r="DE81" s="864"/>
      <c r="DF81" s="865"/>
      <c r="DG81" s="863"/>
      <c r="DH81" s="864"/>
      <c r="DI81" s="864"/>
      <c r="DJ81" s="864"/>
      <c r="DK81" s="865"/>
      <c r="DL81" s="863"/>
      <c r="DM81" s="864"/>
      <c r="DN81" s="864"/>
      <c r="DO81" s="864"/>
      <c r="DP81" s="865"/>
      <c r="DQ81" s="863"/>
      <c r="DR81" s="864"/>
      <c r="DS81" s="864"/>
      <c r="DT81" s="864"/>
      <c r="DU81" s="865"/>
      <c r="DV81" s="860"/>
      <c r="DW81" s="861"/>
      <c r="DX81" s="861"/>
      <c r="DY81" s="861"/>
      <c r="DZ81" s="862"/>
      <c r="EA81" s="220"/>
    </row>
    <row r="82" spans="1:131" ht="26.25" customHeight="1" x14ac:dyDescent="0.2">
      <c r="A82" s="227">
        <v>15</v>
      </c>
      <c r="B82" s="874"/>
      <c r="C82" s="875"/>
      <c r="D82" s="875"/>
      <c r="E82" s="875"/>
      <c r="F82" s="875"/>
      <c r="G82" s="875"/>
      <c r="H82" s="875"/>
      <c r="I82" s="875"/>
      <c r="J82" s="875"/>
      <c r="K82" s="875"/>
      <c r="L82" s="875"/>
      <c r="M82" s="875"/>
      <c r="N82" s="875"/>
      <c r="O82" s="875"/>
      <c r="P82" s="876"/>
      <c r="Q82" s="877"/>
      <c r="R82" s="829"/>
      <c r="S82" s="829"/>
      <c r="T82" s="829"/>
      <c r="U82" s="829"/>
      <c r="V82" s="829"/>
      <c r="W82" s="829"/>
      <c r="X82" s="829"/>
      <c r="Y82" s="829"/>
      <c r="Z82" s="829"/>
      <c r="AA82" s="829"/>
      <c r="AB82" s="829"/>
      <c r="AC82" s="829"/>
      <c r="AD82" s="829"/>
      <c r="AE82" s="829"/>
      <c r="AF82" s="829"/>
      <c r="AG82" s="829"/>
      <c r="AH82" s="829"/>
      <c r="AI82" s="829"/>
      <c r="AJ82" s="829"/>
      <c r="AK82" s="829"/>
      <c r="AL82" s="829"/>
      <c r="AM82" s="829"/>
      <c r="AN82" s="829"/>
      <c r="AO82" s="829"/>
      <c r="AP82" s="829"/>
      <c r="AQ82" s="829"/>
      <c r="AR82" s="829"/>
      <c r="AS82" s="829"/>
      <c r="AT82" s="829"/>
      <c r="AU82" s="829"/>
      <c r="AV82" s="829"/>
      <c r="AW82" s="829"/>
      <c r="AX82" s="829"/>
      <c r="AY82" s="829"/>
      <c r="AZ82" s="831"/>
      <c r="BA82" s="831"/>
      <c r="BB82" s="831"/>
      <c r="BC82" s="831"/>
      <c r="BD82" s="832"/>
      <c r="BE82" s="230"/>
      <c r="BF82" s="230"/>
      <c r="BG82" s="230"/>
      <c r="BH82" s="230"/>
      <c r="BI82" s="230"/>
      <c r="BJ82" s="230"/>
      <c r="BK82" s="230"/>
      <c r="BL82" s="230"/>
      <c r="BM82" s="230"/>
      <c r="BN82" s="230"/>
      <c r="BO82" s="230"/>
      <c r="BP82" s="230"/>
      <c r="BQ82" s="227">
        <v>76</v>
      </c>
      <c r="BR82" s="232"/>
      <c r="BS82" s="860"/>
      <c r="BT82" s="861"/>
      <c r="BU82" s="861"/>
      <c r="BV82" s="861"/>
      <c r="BW82" s="861"/>
      <c r="BX82" s="861"/>
      <c r="BY82" s="861"/>
      <c r="BZ82" s="861"/>
      <c r="CA82" s="861"/>
      <c r="CB82" s="861"/>
      <c r="CC82" s="861"/>
      <c r="CD82" s="861"/>
      <c r="CE82" s="861"/>
      <c r="CF82" s="861"/>
      <c r="CG82" s="866"/>
      <c r="CH82" s="863"/>
      <c r="CI82" s="864"/>
      <c r="CJ82" s="864"/>
      <c r="CK82" s="864"/>
      <c r="CL82" s="865"/>
      <c r="CM82" s="863"/>
      <c r="CN82" s="864"/>
      <c r="CO82" s="864"/>
      <c r="CP82" s="864"/>
      <c r="CQ82" s="865"/>
      <c r="CR82" s="863"/>
      <c r="CS82" s="864"/>
      <c r="CT82" s="864"/>
      <c r="CU82" s="864"/>
      <c r="CV82" s="865"/>
      <c r="CW82" s="863"/>
      <c r="CX82" s="864"/>
      <c r="CY82" s="864"/>
      <c r="CZ82" s="864"/>
      <c r="DA82" s="865"/>
      <c r="DB82" s="863"/>
      <c r="DC82" s="864"/>
      <c r="DD82" s="864"/>
      <c r="DE82" s="864"/>
      <c r="DF82" s="865"/>
      <c r="DG82" s="863"/>
      <c r="DH82" s="864"/>
      <c r="DI82" s="864"/>
      <c r="DJ82" s="864"/>
      <c r="DK82" s="865"/>
      <c r="DL82" s="863"/>
      <c r="DM82" s="864"/>
      <c r="DN82" s="864"/>
      <c r="DO82" s="864"/>
      <c r="DP82" s="865"/>
      <c r="DQ82" s="863"/>
      <c r="DR82" s="864"/>
      <c r="DS82" s="864"/>
      <c r="DT82" s="864"/>
      <c r="DU82" s="865"/>
      <c r="DV82" s="860"/>
      <c r="DW82" s="861"/>
      <c r="DX82" s="861"/>
      <c r="DY82" s="861"/>
      <c r="DZ82" s="862"/>
      <c r="EA82" s="220"/>
    </row>
    <row r="83" spans="1:131" ht="26.25" customHeight="1" x14ac:dyDescent="0.2">
      <c r="A83" s="227">
        <v>16</v>
      </c>
      <c r="B83" s="874"/>
      <c r="C83" s="875"/>
      <c r="D83" s="875"/>
      <c r="E83" s="875"/>
      <c r="F83" s="875"/>
      <c r="G83" s="875"/>
      <c r="H83" s="875"/>
      <c r="I83" s="875"/>
      <c r="J83" s="875"/>
      <c r="K83" s="875"/>
      <c r="L83" s="875"/>
      <c r="M83" s="875"/>
      <c r="N83" s="875"/>
      <c r="O83" s="875"/>
      <c r="P83" s="876"/>
      <c r="Q83" s="877"/>
      <c r="R83" s="829"/>
      <c r="S83" s="829"/>
      <c r="T83" s="829"/>
      <c r="U83" s="829"/>
      <c r="V83" s="829"/>
      <c r="W83" s="829"/>
      <c r="X83" s="829"/>
      <c r="Y83" s="829"/>
      <c r="Z83" s="829"/>
      <c r="AA83" s="829"/>
      <c r="AB83" s="829"/>
      <c r="AC83" s="829"/>
      <c r="AD83" s="829"/>
      <c r="AE83" s="829"/>
      <c r="AF83" s="829"/>
      <c r="AG83" s="829"/>
      <c r="AH83" s="829"/>
      <c r="AI83" s="829"/>
      <c r="AJ83" s="829"/>
      <c r="AK83" s="829"/>
      <c r="AL83" s="829"/>
      <c r="AM83" s="829"/>
      <c r="AN83" s="829"/>
      <c r="AO83" s="829"/>
      <c r="AP83" s="829"/>
      <c r="AQ83" s="829"/>
      <c r="AR83" s="829"/>
      <c r="AS83" s="829"/>
      <c r="AT83" s="829"/>
      <c r="AU83" s="829"/>
      <c r="AV83" s="829"/>
      <c r="AW83" s="829"/>
      <c r="AX83" s="829"/>
      <c r="AY83" s="829"/>
      <c r="AZ83" s="831"/>
      <c r="BA83" s="831"/>
      <c r="BB83" s="831"/>
      <c r="BC83" s="831"/>
      <c r="BD83" s="832"/>
      <c r="BE83" s="230"/>
      <c r="BF83" s="230"/>
      <c r="BG83" s="230"/>
      <c r="BH83" s="230"/>
      <c r="BI83" s="230"/>
      <c r="BJ83" s="230"/>
      <c r="BK83" s="230"/>
      <c r="BL83" s="230"/>
      <c r="BM83" s="230"/>
      <c r="BN83" s="230"/>
      <c r="BO83" s="230"/>
      <c r="BP83" s="230"/>
      <c r="BQ83" s="227">
        <v>77</v>
      </c>
      <c r="BR83" s="232"/>
      <c r="BS83" s="860"/>
      <c r="BT83" s="861"/>
      <c r="BU83" s="861"/>
      <c r="BV83" s="861"/>
      <c r="BW83" s="861"/>
      <c r="BX83" s="861"/>
      <c r="BY83" s="861"/>
      <c r="BZ83" s="861"/>
      <c r="CA83" s="861"/>
      <c r="CB83" s="861"/>
      <c r="CC83" s="861"/>
      <c r="CD83" s="861"/>
      <c r="CE83" s="861"/>
      <c r="CF83" s="861"/>
      <c r="CG83" s="866"/>
      <c r="CH83" s="863"/>
      <c r="CI83" s="864"/>
      <c r="CJ83" s="864"/>
      <c r="CK83" s="864"/>
      <c r="CL83" s="865"/>
      <c r="CM83" s="863"/>
      <c r="CN83" s="864"/>
      <c r="CO83" s="864"/>
      <c r="CP83" s="864"/>
      <c r="CQ83" s="865"/>
      <c r="CR83" s="863"/>
      <c r="CS83" s="864"/>
      <c r="CT83" s="864"/>
      <c r="CU83" s="864"/>
      <c r="CV83" s="865"/>
      <c r="CW83" s="863"/>
      <c r="CX83" s="864"/>
      <c r="CY83" s="864"/>
      <c r="CZ83" s="864"/>
      <c r="DA83" s="865"/>
      <c r="DB83" s="863"/>
      <c r="DC83" s="864"/>
      <c r="DD83" s="864"/>
      <c r="DE83" s="864"/>
      <c r="DF83" s="865"/>
      <c r="DG83" s="863"/>
      <c r="DH83" s="864"/>
      <c r="DI83" s="864"/>
      <c r="DJ83" s="864"/>
      <c r="DK83" s="865"/>
      <c r="DL83" s="863"/>
      <c r="DM83" s="864"/>
      <c r="DN83" s="864"/>
      <c r="DO83" s="864"/>
      <c r="DP83" s="865"/>
      <c r="DQ83" s="863"/>
      <c r="DR83" s="864"/>
      <c r="DS83" s="864"/>
      <c r="DT83" s="864"/>
      <c r="DU83" s="865"/>
      <c r="DV83" s="860"/>
      <c r="DW83" s="861"/>
      <c r="DX83" s="861"/>
      <c r="DY83" s="861"/>
      <c r="DZ83" s="862"/>
      <c r="EA83" s="220"/>
    </row>
    <row r="84" spans="1:131" ht="26.25" customHeight="1" x14ac:dyDescent="0.2">
      <c r="A84" s="227">
        <v>17</v>
      </c>
      <c r="B84" s="874"/>
      <c r="C84" s="875"/>
      <c r="D84" s="875"/>
      <c r="E84" s="875"/>
      <c r="F84" s="875"/>
      <c r="G84" s="875"/>
      <c r="H84" s="875"/>
      <c r="I84" s="875"/>
      <c r="J84" s="875"/>
      <c r="K84" s="875"/>
      <c r="L84" s="875"/>
      <c r="M84" s="875"/>
      <c r="N84" s="875"/>
      <c r="O84" s="875"/>
      <c r="P84" s="876"/>
      <c r="Q84" s="877"/>
      <c r="R84" s="829"/>
      <c r="S84" s="829"/>
      <c r="T84" s="829"/>
      <c r="U84" s="829"/>
      <c r="V84" s="829"/>
      <c r="W84" s="829"/>
      <c r="X84" s="829"/>
      <c r="Y84" s="829"/>
      <c r="Z84" s="829"/>
      <c r="AA84" s="829"/>
      <c r="AB84" s="829"/>
      <c r="AC84" s="829"/>
      <c r="AD84" s="829"/>
      <c r="AE84" s="829"/>
      <c r="AF84" s="829"/>
      <c r="AG84" s="829"/>
      <c r="AH84" s="829"/>
      <c r="AI84" s="829"/>
      <c r="AJ84" s="829"/>
      <c r="AK84" s="829"/>
      <c r="AL84" s="829"/>
      <c r="AM84" s="829"/>
      <c r="AN84" s="829"/>
      <c r="AO84" s="829"/>
      <c r="AP84" s="829"/>
      <c r="AQ84" s="829"/>
      <c r="AR84" s="829"/>
      <c r="AS84" s="829"/>
      <c r="AT84" s="829"/>
      <c r="AU84" s="829"/>
      <c r="AV84" s="829"/>
      <c r="AW84" s="829"/>
      <c r="AX84" s="829"/>
      <c r="AY84" s="829"/>
      <c r="AZ84" s="831"/>
      <c r="BA84" s="831"/>
      <c r="BB84" s="831"/>
      <c r="BC84" s="831"/>
      <c r="BD84" s="832"/>
      <c r="BE84" s="230"/>
      <c r="BF84" s="230"/>
      <c r="BG84" s="230"/>
      <c r="BH84" s="230"/>
      <c r="BI84" s="230"/>
      <c r="BJ84" s="230"/>
      <c r="BK84" s="230"/>
      <c r="BL84" s="230"/>
      <c r="BM84" s="230"/>
      <c r="BN84" s="230"/>
      <c r="BO84" s="230"/>
      <c r="BP84" s="230"/>
      <c r="BQ84" s="227">
        <v>78</v>
      </c>
      <c r="BR84" s="232"/>
      <c r="BS84" s="860"/>
      <c r="BT84" s="861"/>
      <c r="BU84" s="861"/>
      <c r="BV84" s="861"/>
      <c r="BW84" s="861"/>
      <c r="BX84" s="861"/>
      <c r="BY84" s="861"/>
      <c r="BZ84" s="861"/>
      <c r="CA84" s="861"/>
      <c r="CB84" s="861"/>
      <c r="CC84" s="861"/>
      <c r="CD84" s="861"/>
      <c r="CE84" s="861"/>
      <c r="CF84" s="861"/>
      <c r="CG84" s="866"/>
      <c r="CH84" s="863"/>
      <c r="CI84" s="864"/>
      <c r="CJ84" s="864"/>
      <c r="CK84" s="864"/>
      <c r="CL84" s="865"/>
      <c r="CM84" s="863"/>
      <c r="CN84" s="864"/>
      <c r="CO84" s="864"/>
      <c r="CP84" s="864"/>
      <c r="CQ84" s="865"/>
      <c r="CR84" s="863"/>
      <c r="CS84" s="864"/>
      <c r="CT84" s="864"/>
      <c r="CU84" s="864"/>
      <c r="CV84" s="865"/>
      <c r="CW84" s="863"/>
      <c r="CX84" s="864"/>
      <c r="CY84" s="864"/>
      <c r="CZ84" s="864"/>
      <c r="DA84" s="865"/>
      <c r="DB84" s="863"/>
      <c r="DC84" s="864"/>
      <c r="DD84" s="864"/>
      <c r="DE84" s="864"/>
      <c r="DF84" s="865"/>
      <c r="DG84" s="863"/>
      <c r="DH84" s="864"/>
      <c r="DI84" s="864"/>
      <c r="DJ84" s="864"/>
      <c r="DK84" s="865"/>
      <c r="DL84" s="863"/>
      <c r="DM84" s="864"/>
      <c r="DN84" s="864"/>
      <c r="DO84" s="864"/>
      <c r="DP84" s="865"/>
      <c r="DQ84" s="863"/>
      <c r="DR84" s="864"/>
      <c r="DS84" s="864"/>
      <c r="DT84" s="864"/>
      <c r="DU84" s="865"/>
      <c r="DV84" s="860"/>
      <c r="DW84" s="861"/>
      <c r="DX84" s="861"/>
      <c r="DY84" s="861"/>
      <c r="DZ84" s="862"/>
      <c r="EA84" s="220"/>
    </row>
    <row r="85" spans="1:131" ht="26.25" customHeight="1" x14ac:dyDescent="0.2">
      <c r="A85" s="227">
        <v>18</v>
      </c>
      <c r="B85" s="874"/>
      <c r="C85" s="875"/>
      <c r="D85" s="875"/>
      <c r="E85" s="875"/>
      <c r="F85" s="875"/>
      <c r="G85" s="875"/>
      <c r="H85" s="875"/>
      <c r="I85" s="875"/>
      <c r="J85" s="875"/>
      <c r="K85" s="875"/>
      <c r="L85" s="875"/>
      <c r="M85" s="875"/>
      <c r="N85" s="875"/>
      <c r="O85" s="875"/>
      <c r="P85" s="876"/>
      <c r="Q85" s="877"/>
      <c r="R85" s="829"/>
      <c r="S85" s="829"/>
      <c r="T85" s="829"/>
      <c r="U85" s="829"/>
      <c r="V85" s="829"/>
      <c r="W85" s="829"/>
      <c r="X85" s="829"/>
      <c r="Y85" s="829"/>
      <c r="Z85" s="829"/>
      <c r="AA85" s="829"/>
      <c r="AB85" s="829"/>
      <c r="AC85" s="829"/>
      <c r="AD85" s="829"/>
      <c r="AE85" s="829"/>
      <c r="AF85" s="829"/>
      <c r="AG85" s="829"/>
      <c r="AH85" s="829"/>
      <c r="AI85" s="829"/>
      <c r="AJ85" s="829"/>
      <c r="AK85" s="829"/>
      <c r="AL85" s="829"/>
      <c r="AM85" s="829"/>
      <c r="AN85" s="829"/>
      <c r="AO85" s="829"/>
      <c r="AP85" s="829"/>
      <c r="AQ85" s="829"/>
      <c r="AR85" s="829"/>
      <c r="AS85" s="829"/>
      <c r="AT85" s="829"/>
      <c r="AU85" s="829"/>
      <c r="AV85" s="829"/>
      <c r="AW85" s="829"/>
      <c r="AX85" s="829"/>
      <c r="AY85" s="829"/>
      <c r="AZ85" s="831"/>
      <c r="BA85" s="831"/>
      <c r="BB85" s="831"/>
      <c r="BC85" s="831"/>
      <c r="BD85" s="832"/>
      <c r="BE85" s="230"/>
      <c r="BF85" s="230"/>
      <c r="BG85" s="230"/>
      <c r="BH85" s="230"/>
      <c r="BI85" s="230"/>
      <c r="BJ85" s="230"/>
      <c r="BK85" s="230"/>
      <c r="BL85" s="230"/>
      <c r="BM85" s="230"/>
      <c r="BN85" s="230"/>
      <c r="BO85" s="230"/>
      <c r="BP85" s="230"/>
      <c r="BQ85" s="227">
        <v>79</v>
      </c>
      <c r="BR85" s="232"/>
      <c r="BS85" s="860"/>
      <c r="BT85" s="861"/>
      <c r="BU85" s="861"/>
      <c r="BV85" s="861"/>
      <c r="BW85" s="861"/>
      <c r="BX85" s="861"/>
      <c r="BY85" s="861"/>
      <c r="BZ85" s="861"/>
      <c r="CA85" s="861"/>
      <c r="CB85" s="861"/>
      <c r="CC85" s="861"/>
      <c r="CD85" s="861"/>
      <c r="CE85" s="861"/>
      <c r="CF85" s="861"/>
      <c r="CG85" s="866"/>
      <c r="CH85" s="863"/>
      <c r="CI85" s="864"/>
      <c r="CJ85" s="864"/>
      <c r="CK85" s="864"/>
      <c r="CL85" s="865"/>
      <c r="CM85" s="863"/>
      <c r="CN85" s="864"/>
      <c r="CO85" s="864"/>
      <c r="CP85" s="864"/>
      <c r="CQ85" s="865"/>
      <c r="CR85" s="863"/>
      <c r="CS85" s="864"/>
      <c r="CT85" s="864"/>
      <c r="CU85" s="864"/>
      <c r="CV85" s="865"/>
      <c r="CW85" s="863"/>
      <c r="CX85" s="864"/>
      <c r="CY85" s="864"/>
      <c r="CZ85" s="864"/>
      <c r="DA85" s="865"/>
      <c r="DB85" s="863"/>
      <c r="DC85" s="864"/>
      <c r="DD85" s="864"/>
      <c r="DE85" s="864"/>
      <c r="DF85" s="865"/>
      <c r="DG85" s="863"/>
      <c r="DH85" s="864"/>
      <c r="DI85" s="864"/>
      <c r="DJ85" s="864"/>
      <c r="DK85" s="865"/>
      <c r="DL85" s="863"/>
      <c r="DM85" s="864"/>
      <c r="DN85" s="864"/>
      <c r="DO85" s="864"/>
      <c r="DP85" s="865"/>
      <c r="DQ85" s="863"/>
      <c r="DR85" s="864"/>
      <c r="DS85" s="864"/>
      <c r="DT85" s="864"/>
      <c r="DU85" s="865"/>
      <c r="DV85" s="860"/>
      <c r="DW85" s="861"/>
      <c r="DX85" s="861"/>
      <c r="DY85" s="861"/>
      <c r="DZ85" s="862"/>
      <c r="EA85" s="220"/>
    </row>
    <row r="86" spans="1:131" ht="26.25" customHeight="1" x14ac:dyDescent="0.2">
      <c r="A86" s="227">
        <v>19</v>
      </c>
      <c r="B86" s="874"/>
      <c r="C86" s="875"/>
      <c r="D86" s="875"/>
      <c r="E86" s="875"/>
      <c r="F86" s="875"/>
      <c r="G86" s="875"/>
      <c r="H86" s="875"/>
      <c r="I86" s="875"/>
      <c r="J86" s="875"/>
      <c r="K86" s="875"/>
      <c r="L86" s="875"/>
      <c r="M86" s="875"/>
      <c r="N86" s="875"/>
      <c r="O86" s="875"/>
      <c r="P86" s="876"/>
      <c r="Q86" s="877"/>
      <c r="R86" s="829"/>
      <c r="S86" s="829"/>
      <c r="T86" s="829"/>
      <c r="U86" s="829"/>
      <c r="V86" s="829"/>
      <c r="W86" s="829"/>
      <c r="X86" s="829"/>
      <c r="Y86" s="829"/>
      <c r="Z86" s="829"/>
      <c r="AA86" s="829"/>
      <c r="AB86" s="829"/>
      <c r="AC86" s="829"/>
      <c r="AD86" s="829"/>
      <c r="AE86" s="829"/>
      <c r="AF86" s="829"/>
      <c r="AG86" s="829"/>
      <c r="AH86" s="829"/>
      <c r="AI86" s="829"/>
      <c r="AJ86" s="829"/>
      <c r="AK86" s="829"/>
      <c r="AL86" s="829"/>
      <c r="AM86" s="829"/>
      <c r="AN86" s="829"/>
      <c r="AO86" s="829"/>
      <c r="AP86" s="829"/>
      <c r="AQ86" s="829"/>
      <c r="AR86" s="829"/>
      <c r="AS86" s="829"/>
      <c r="AT86" s="829"/>
      <c r="AU86" s="829"/>
      <c r="AV86" s="829"/>
      <c r="AW86" s="829"/>
      <c r="AX86" s="829"/>
      <c r="AY86" s="829"/>
      <c r="AZ86" s="831"/>
      <c r="BA86" s="831"/>
      <c r="BB86" s="831"/>
      <c r="BC86" s="831"/>
      <c r="BD86" s="832"/>
      <c r="BE86" s="230"/>
      <c r="BF86" s="230"/>
      <c r="BG86" s="230"/>
      <c r="BH86" s="230"/>
      <c r="BI86" s="230"/>
      <c r="BJ86" s="230"/>
      <c r="BK86" s="230"/>
      <c r="BL86" s="230"/>
      <c r="BM86" s="230"/>
      <c r="BN86" s="230"/>
      <c r="BO86" s="230"/>
      <c r="BP86" s="230"/>
      <c r="BQ86" s="227">
        <v>80</v>
      </c>
      <c r="BR86" s="232"/>
      <c r="BS86" s="860"/>
      <c r="BT86" s="861"/>
      <c r="BU86" s="861"/>
      <c r="BV86" s="861"/>
      <c r="BW86" s="861"/>
      <c r="BX86" s="861"/>
      <c r="BY86" s="861"/>
      <c r="BZ86" s="861"/>
      <c r="CA86" s="861"/>
      <c r="CB86" s="861"/>
      <c r="CC86" s="861"/>
      <c r="CD86" s="861"/>
      <c r="CE86" s="861"/>
      <c r="CF86" s="861"/>
      <c r="CG86" s="866"/>
      <c r="CH86" s="863"/>
      <c r="CI86" s="864"/>
      <c r="CJ86" s="864"/>
      <c r="CK86" s="864"/>
      <c r="CL86" s="865"/>
      <c r="CM86" s="863"/>
      <c r="CN86" s="864"/>
      <c r="CO86" s="864"/>
      <c r="CP86" s="864"/>
      <c r="CQ86" s="865"/>
      <c r="CR86" s="863"/>
      <c r="CS86" s="864"/>
      <c r="CT86" s="864"/>
      <c r="CU86" s="864"/>
      <c r="CV86" s="865"/>
      <c r="CW86" s="863"/>
      <c r="CX86" s="864"/>
      <c r="CY86" s="864"/>
      <c r="CZ86" s="864"/>
      <c r="DA86" s="865"/>
      <c r="DB86" s="863"/>
      <c r="DC86" s="864"/>
      <c r="DD86" s="864"/>
      <c r="DE86" s="864"/>
      <c r="DF86" s="865"/>
      <c r="DG86" s="863"/>
      <c r="DH86" s="864"/>
      <c r="DI86" s="864"/>
      <c r="DJ86" s="864"/>
      <c r="DK86" s="865"/>
      <c r="DL86" s="863"/>
      <c r="DM86" s="864"/>
      <c r="DN86" s="864"/>
      <c r="DO86" s="864"/>
      <c r="DP86" s="865"/>
      <c r="DQ86" s="863"/>
      <c r="DR86" s="864"/>
      <c r="DS86" s="864"/>
      <c r="DT86" s="864"/>
      <c r="DU86" s="865"/>
      <c r="DV86" s="860"/>
      <c r="DW86" s="861"/>
      <c r="DX86" s="861"/>
      <c r="DY86" s="861"/>
      <c r="DZ86" s="862"/>
      <c r="EA86" s="220"/>
    </row>
    <row r="87" spans="1:131" ht="26.25" customHeight="1" x14ac:dyDescent="0.2">
      <c r="A87" s="233">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30"/>
      <c r="BF87" s="230"/>
      <c r="BG87" s="230"/>
      <c r="BH87" s="230"/>
      <c r="BI87" s="230"/>
      <c r="BJ87" s="230"/>
      <c r="BK87" s="230"/>
      <c r="BL87" s="230"/>
      <c r="BM87" s="230"/>
      <c r="BN87" s="230"/>
      <c r="BO87" s="230"/>
      <c r="BP87" s="230"/>
      <c r="BQ87" s="227">
        <v>81</v>
      </c>
      <c r="BR87" s="232"/>
      <c r="BS87" s="860"/>
      <c r="BT87" s="861"/>
      <c r="BU87" s="861"/>
      <c r="BV87" s="861"/>
      <c r="BW87" s="861"/>
      <c r="BX87" s="861"/>
      <c r="BY87" s="861"/>
      <c r="BZ87" s="861"/>
      <c r="CA87" s="861"/>
      <c r="CB87" s="861"/>
      <c r="CC87" s="861"/>
      <c r="CD87" s="861"/>
      <c r="CE87" s="861"/>
      <c r="CF87" s="861"/>
      <c r="CG87" s="866"/>
      <c r="CH87" s="863"/>
      <c r="CI87" s="864"/>
      <c r="CJ87" s="864"/>
      <c r="CK87" s="864"/>
      <c r="CL87" s="865"/>
      <c r="CM87" s="863"/>
      <c r="CN87" s="864"/>
      <c r="CO87" s="864"/>
      <c r="CP87" s="864"/>
      <c r="CQ87" s="865"/>
      <c r="CR87" s="863"/>
      <c r="CS87" s="864"/>
      <c r="CT87" s="864"/>
      <c r="CU87" s="864"/>
      <c r="CV87" s="865"/>
      <c r="CW87" s="863"/>
      <c r="CX87" s="864"/>
      <c r="CY87" s="864"/>
      <c r="CZ87" s="864"/>
      <c r="DA87" s="865"/>
      <c r="DB87" s="863"/>
      <c r="DC87" s="864"/>
      <c r="DD87" s="864"/>
      <c r="DE87" s="864"/>
      <c r="DF87" s="865"/>
      <c r="DG87" s="863"/>
      <c r="DH87" s="864"/>
      <c r="DI87" s="864"/>
      <c r="DJ87" s="864"/>
      <c r="DK87" s="865"/>
      <c r="DL87" s="863"/>
      <c r="DM87" s="864"/>
      <c r="DN87" s="864"/>
      <c r="DO87" s="864"/>
      <c r="DP87" s="865"/>
      <c r="DQ87" s="863"/>
      <c r="DR87" s="864"/>
      <c r="DS87" s="864"/>
      <c r="DT87" s="864"/>
      <c r="DU87" s="865"/>
      <c r="DV87" s="860"/>
      <c r="DW87" s="861"/>
      <c r="DX87" s="861"/>
      <c r="DY87" s="861"/>
      <c r="DZ87" s="862"/>
      <c r="EA87" s="220"/>
    </row>
    <row r="88" spans="1:131" ht="26.25" customHeight="1" thickBot="1" x14ac:dyDescent="0.25">
      <c r="A88" s="229" t="s">
        <v>324</v>
      </c>
      <c r="B88" s="789" t="s">
        <v>337</v>
      </c>
      <c r="C88" s="790"/>
      <c r="D88" s="790"/>
      <c r="E88" s="790"/>
      <c r="F88" s="790"/>
      <c r="G88" s="790"/>
      <c r="H88" s="790"/>
      <c r="I88" s="790"/>
      <c r="J88" s="790"/>
      <c r="K88" s="790"/>
      <c r="L88" s="790"/>
      <c r="M88" s="790"/>
      <c r="N88" s="790"/>
      <c r="O88" s="790"/>
      <c r="P88" s="791"/>
      <c r="Q88" s="839"/>
      <c r="R88" s="840"/>
      <c r="S88" s="840"/>
      <c r="T88" s="840"/>
      <c r="U88" s="840"/>
      <c r="V88" s="840"/>
      <c r="W88" s="840"/>
      <c r="X88" s="840"/>
      <c r="Y88" s="840"/>
      <c r="Z88" s="840"/>
      <c r="AA88" s="840"/>
      <c r="AB88" s="840"/>
      <c r="AC88" s="840"/>
      <c r="AD88" s="840"/>
      <c r="AE88" s="840"/>
      <c r="AF88" s="843">
        <f>SUM(AF68:AJ87)</f>
        <v>7344</v>
      </c>
      <c r="AG88" s="843"/>
      <c r="AH88" s="843"/>
      <c r="AI88" s="843"/>
      <c r="AJ88" s="843"/>
      <c r="AK88" s="840"/>
      <c r="AL88" s="840"/>
      <c r="AM88" s="840"/>
      <c r="AN88" s="840"/>
      <c r="AO88" s="840"/>
      <c r="AP88" s="843">
        <f>SUM(AP68:AT87)</f>
        <v>34</v>
      </c>
      <c r="AQ88" s="843"/>
      <c r="AR88" s="843"/>
      <c r="AS88" s="843"/>
      <c r="AT88" s="843"/>
      <c r="AU88" s="843"/>
      <c r="AV88" s="843"/>
      <c r="AW88" s="843"/>
      <c r="AX88" s="843"/>
      <c r="AY88" s="843"/>
      <c r="AZ88" s="851"/>
      <c r="BA88" s="851"/>
      <c r="BB88" s="851"/>
      <c r="BC88" s="851"/>
      <c r="BD88" s="852"/>
      <c r="BE88" s="230"/>
      <c r="BF88" s="230"/>
      <c r="BG88" s="230"/>
      <c r="BH88" s="230"/>
      <c r="BI88" s="230"/>
      <c r="BJ88" s="230"/>
      <c r="BK88" s="230"/>
      <c r="BL88" s="230"/>
      <c r="BM88" s="230"/>
      <c r="BN88" s="230"/>
      <c r="BO88" s="230"/>
      <c r="BP88" s="230"/>
      <c r="BQ88" s="227">
        <v>82</v>
      </c>
      <c r="BR88" s="232"/>
      <c r="BS88" s="860"/>
      <c r="BT88" s="861"/>
      <c r="BU88" s="861"/>
      <c r="BV88" s="861"/>
      <c r="BW88" s="861"/>
      <c r="BX88" s="861"/>
      <c r="BY88" s="861"/>
      <c r="BZ88" s="861"/>
      <c r="CA88" s="861"/>
      <c r="CB88" s="861"/>
      <c r="CC88" s="861"/>
      <c r="CD88" s="861"/>
      <c r="CE88" s="861"/>
      <c r="CF88" s="861"/>
      <c r="CG88" s="866"/>
      <c r="CH88" s="863"/>
      <c r="CI88" s="864"/>
      <c r="CJ88" s="864"/>
      <c r="CK88" s="864"/>
      <c r="CL88" s="865"/>
      <c r="CM88" s="863"/>
      <c r="CN88" s="864"/>
      <c r="CO88" s="864"/>
      <c r="CP88" s="864"/>
      <c r="CQ88" s="865"/>
      <c r="CR88" s="863"/>
      <c r="CS88" s="864"/>
      <c r="CT88" s="864"/>
      <c r="CU88" s="864"/>
      <c r="CV88" s="865"/>
      <c r="CW88" s="863"/>
      <c r="CX88" s="864"/>
      <c r="CY88" s="864"/>
      <c r="CZ88" s="864"/>
      <c r="DA88" s="865"/>
      <c r="DB88" s="863"/>
      <c r="DC88" s="864"/>
      <c r="DD88" s="864"/>
      <c r="DE88" s="864"/>
      <c r="DF88" s="865"/>
      <c r="DG88" s="863"/>
      <c r="DH88" s="864"/>
      <c r="DI88" s="864"/>
      <c r="DJ88" s="864"/>
      <c r="DK88" s="865"/>
      <c r="DL88" s="863"/>
      <c r="DM88" s="864"/>
      <c r="DN88" s="864"/>
      <c r="DO88" s="864"/>
      <c r="DP88" s="865"/>
      <c r="DQ88" s="863"/>
      <c r="DR88" s="864"/>
      <c r="DS88" s="864"/>
      <c r="DT88" s="864"/>
      <c r="DU88" s="865"/>
      <c r="DV88" s="860"/>
      <c r="DW88" s="861"/>
      <c r="DX88" s="861"/>
      <c r="DY88" s="861"/>
      <c r="DZ88" s="862"/>
      <c r="EA88" s="220"/>
    </row>
    <row r="89" spans="1:131" ht="26.25" hidden="1" customHeight="1" x14ac:dyDescent="0.2">
      <c r="A89" s="234"/>
      <c r="B89" s="235"/>
      <c r="C89" s="235"/>
      <c r="D89" s="235"/>
      <c r="E89" s="235"/>
      <c r="F89" s="235"/>
      <c r="G89" s="235"/>
      <c r="H89" s="235"/>
      <c r="I89" s="235"/>
      <c r="J89" s="235"/>
      <c r="K89" s="235"/>
      <c r="L89" s="235"/>
      <c r="M89" s="235"/>
      <c r="N89" s="235"/>
      <c r="O89" s="235"/>
      <c r="P89" s="235"/>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7"/>
      <c r="BA89" s="237"/>
      <c r="BB89" s="237"/>
      <c r="BC89" s="237"/>
      <c r="BD89" s="237"/>
      <c r="BE89" s="230"/>
      <c r="BF89" s="230"/>
      <c r="BG89" s="230"/>
      <c r="BH89" s="230"/>
      <c r="BI89" s="230"/>
      <c r="BJ89" s="230"/>
      <c r="BK89" s="230"/>
      <c r="BL89" s="230"/>
      <c r="BM89" s="230"/>
      <c r="BN89" s="230"/>
      <c r="BO89" s="230"/>
      <c r="BP89" s="230"/>
      <c r="BQ89" s="227">
        <v>83</v>
      </c>
      <c r="BR89" s="232"/>
      <c r="BS89" s="860"/>
      <c r="BT89" s="861"/>
      <c r="BU89" s="861"/>
      <c r="BV89" s="861"/>
      <c r="BW89" s="861"/>
      <c r="BX89" s="861"/>
      <c r="BY89" s="861"/>
      <c r="BZ89" s="861"/>
      <c r="CA89" s="861"/>
      <c r="CB89" s="861"/>
      <c r="CC89" s="861"/>
      <c r="CD89" s="861"/>
      <c r="CE89" s="861"/>
      <c r="CF89" s="861"/>
      <c r="CG89" s="866"/>
      <c r="CH89" s="863"/>
      <c r="CI89" s="864"/>
      <c r="CJ89" s="864"/>
      <c r="CK89" s="864"/>
      <c r="CL89" s="865"/>
      <c r="CM89" s="863"/>
      <c r="CN89" s="864"/>
      <c r="CO89" s="864"/>
      <c r="CP89" s="864"/>
      <c r="CQ89" s="865"/>
      <c r="CR89" s="863"/>
      <c r="CS89" s="864"/>
      <c r="CT89" s="864"/>
      <c r="CU89" s="864"/>
      <c r="CV89" s="865"/>
      <c r="CW89" s="863"/>
      <c r="CX89" s="864"/>
      <c r="CY89" s="864"/>
      <c r="CZ89" s="864"/>
      <c r="DA89" s="865"/>
      <c r="DB89" s="863"/>
      <c r="DC89" s="864"/>
      <c r="DD89" s="864"/>
      <c r="DE89" s="864"/>
      <c r="DF89" s="865"/>
      <c r="DG89" s="863"/>
      <c r="DH89" s="864"/>
      <c r="DI89" s="864"/>
      <c r="DJ89" s="864"/>
      <c r="DK89" s="865"/>
      <c r="DL89" s="863"/>
      <c r="DM89" s="864"/>
      <c r="DN89" s="864"/>
      <c r="DO89" s="864"/>
      <c r="DP89" s="865"/>
      <c r="DQ89" s="863"/>
      <c r="DR89" s="864"/>
      <c r="DS89" s="864"/>
      <c r="DT89" s="864"/>
      <c r="DU89" s="865"/>
      <c r="DV89" s="860"/>
      <c r="DW89" s="861"/>
      <c r="DX89" s="861"/>
      <c r="DY89" s="861"/>
      <c r="DZ89" s="862"/>
      <c r="EA89" s="220"/>
    </row>
    <row r="90" spans="1:131" ht="26.25" hidden="1" customHeight="1" x14ac:dyDescent="0.2">
      <c r="A90" s="234"/>
      <c r="B90" s="235"/>
      <c r="C90" s="235"/>
      <c r="D90" s="235"/>
      <c r="E90" s="235"/>
      <c r="F90" s="235"/>
      <c r="G90" s="235"/>
      <c r="H90" s="235"/>
      <c r="I90" s="235"/>
      <c r="J90" s="235"/>
      <c r="K90" s="235"/>
      <c r="L90" s="235"/>
      <c r="M90" s="235"/>
      <c r="N90" s="235"/>
      <c r="O90" s="235"/>
      <c r="P90" s="235"/>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7"/>
      <c r="BA90" s="237"/>
      <c r="BB90" s="237"/>
      <c r="BC90" s="237"/>
      <c r="BD90" s="237"/>
      <c r="BE90" s="230"/>
      <c r="BF90" s="230"/>
      <c r="BG90" s="230"/>
      <c r="BH90" s="230"/>
      <c r="BI90" s="230"/>
      <c r="BJ90" s="230"/>
      <c r="BK90" s="230"/>
      <c r="BL90" s="230"/>
      <c r="BM90" s="230"/>
      <c r="BN90" s="230"/>
      <c r="BO90" s="230"/>
      <c r="BP90" s="230"/>
      <c r="BQ90" s="227">
        <v>84</v>
      </c>
      <c r="BR90" s="232"/>
      <c r="BS90" s="860"/>
      <c r="BT90" s="861"/>
      <c r="BU90" s="861"/>
      <c r="BV90" s="861"/>
      <c r="BW90" s="861"/>
      <c r="BX90" s="861"/>
      <c r="BY90" s="861"/>
      <c r="BZ90" s="861"/>
      <c r="CA90" s="861"/>
      <c r="CB90" s="861"/>
      <c r="CC90" s="861"/>
      <c r="CD90" s="861"/>
      <c r="CE90" s="861"/>
      <c r="CF90" s="861"/>
      <c r="CG90" s="866"/>
      <c r="CH90" s="863"/>
      <c r="CI90" s="864"/>
      <c r="CJ90" s="864"/>
      <c r="CK90" s="864"/>
      <c r="CL90" s="865"/>
      <c r="CM90" s="863"/>
      <c r="CN90" s="864"/>
      <c r="CO90" s="864"/>
      <c r="CP90" s="864"/>
      <c r="CQ90" s="865"/>
      <c r="CR90" s="863"/>
      <c r="CS90" s="864"/>
      <c r="CT90" s="864"/>
      <c r="CU90" s="864"/>
      <c r="CV90" s="865"/>
      <c r="CW90" s="863"/>
      <c r="CX90" s="864"/>
      <c r="CY90" s="864"/>
      <c r="CZ90" s="864"/>
      <c r="DA90" s="865"/>
      <c r="DB90" s="863"/>
      <c r="DC90" s="864"/>
      <c r="DD90" s="864"/>
      <c r="DE90" s="864"/>
      <c r="DF90" s="865"/>
      <c r="DG90" s="863"/>
      <c r="DH90" s="864"/>
      <c r="DI90" s="864"/>
      <c r="DJ90" s="864"/>
      <c r="DK90" s="865"/>
      <c r="DL90" s="863"/>
      <c r="DM90" s="864"/>
      <c r="DN90" s="864"/>
      <c r="DO90" s="864"/>
      <c r="DP90" s="865"/>
      <c r="DQ90" s="863"/>
      <c r="DR90" s="864"/>
      <c r="DS90" s="864"/>
      <c r="DT90" s="864"/>
      <c r="DU90" s="865"/>
      <c r="DV90" s="860"/>
      <c r="DW90" s="861"/>
      <c r="DX90" s="861"/>
      <c r="DY90" s="861"/>
      <c r="DZ90" s="862"/>
      <c r="EA90" s="220"/>
    </row>
    <row r="91" spans="1:131" ht="26.25" hidden="1" customHeight="1" x14ac:dyDescent="0.2">
      <c r="A91" s="234"/>
      <c r="B91" s="235"/>
      <c r="C91" s="235"/>
      <c r="D91" s="235"/>
      <c r="E91" s="235"/>
      <c r="F91" s="235"/>
      <c r="G91" s="235"/>
      <c r="H91" s="235"/>
      <c r="I91" s="235"/>
      <c r="J91" s="235"/>
      <c r="K91" s="235"/>
      <c r="L91" s="235"/>
      <c r="M91" s="235"/>
      <c r="N91" s="235"/>
      <c r="O91" s="235"/>
      <c r="P91" s="235"/>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7"/>
      <c r="BA91" s="237"/>
      <c r="BB91" s="237"/>
      <c r="BC91" s="237"/>
      <c r="BD91" s="237"/>
      <c r="BE91" s="230"/>
      <c r="BF91" s="230"/>
      <c r="BG91" s="230"/>
      <c r="BH91" s="230"/>
      <c r="BI91" s="230"/>
      <c r="BJ91" s="230"/>
      <c r="BK91" s="230"/>
      <c r="BL91" s="230"/>
      <c r="BM91" s="230"/>
      <c r="BN91" s="230"/>
      <c r="BO91" s="230"/>
      <c r="BP91" s="230"/>
      <c r="BQ91" s="227">
        <v>85</v>
      </c>
      <c r="BR91" s="232"/>
      <c r="BS91" s="860"/>
      <c r="BT91" s="861"/>
      <c r="BU91" s="861"/>
      <c r="BV91" s="861"/>
      <c r="BW91" s="861"/>
      <c r="BX91" s="861"/>
      <c r="BY91" s="861"/>
      <c r="BZ91" s="861"/>
      <c r="CA91" s="861"/>
      <c r="CB91" s="861"/>
      <c r="CC91" s="861"/>
      <c r="CD91" s="861"/>
      <c r="CE91" s="861"/>
      <c r="CF91" s="861"/>
      <c r="CG91" s="866"/>
      <c r="CH91" s="863"/>
      <c r="CI91" s="864"/>
      <c r="CJ91" s="864"/>
      <c r="CK91" s="864"/>
      <c r="CL91" s="865"/>
      <c r="CM91" s="863"/>
      <c r="CN91" s="864"/>
      <c r="CO91" s="864"/>
      <c r="CP91" s="864"/>
      <c r="CQ91" s="865"/>
      <c r="CR91" s="863"/>
      <c r="CS91" s="864"/>
      <c r="CT91" s="864"/>
      <c r="CU91" s="864"/>
      <c r="CV91" s="865"/>
      <c r="CW91" s="863"/>
      <c r="CX91" s="864"/>
      <c r="CY91" s="864"/>
      <c r="CZ91" s="864"/>
      <c r="DA91" s="865"/>
      <c r="DB91" s="863"/>
      <c r="DC91" s="864"/>
      <c r="DD91" s="864"/>
      <c r="DE91" s="864"/>
      <c r="DF91" s="865"/>
      <c r="DG91" s="863"/>
      <c r="DH91" s="864"/>
      <c r="DI91" s="864"/>
      <c r="DJ91" s="864"/>
      <c r="DK91" s="865"/>
      <c r="DL91" s="863"/>
      <c r="DM91" s="864"/>
      <c r="DN91" s="864"/>
      <c r="DO91" s="864"/>
      <c r="DP91" s="865"/>
      <c r="DQ91" s="863"/>
      <c r="DR91" s="864"/>
      <c r="DS91" s="864"/>
      <c r="DT91" s="864"/>
      <c r="DU91" s="865"/>
      <c r="DV91" s="860"/>
      <c r="DW91" s="861"/>
      <c r="DX91" s="861"/>
      <c r="DY91" s="861"/>
      <c r="DZ91" s="862"/>
      <c r="EA91" s="220"/>
    </row>
    <row r="92" spans="1:131" ht="26.25" hidden="1" customHeight="1" x14ac:dyDescent="0.2">
      <c r="A92" s="234"/>
      <c r="B92" s="235"/>
      <c r="C92" s="235"/>
      <c r="D92" s="235"/>
      <c r="E92" s="235"/>
      <c r="F92" s="235"/>
      <c r="G92" s="235"/>
      <c r="H92" s="235"/>
      <c r="I92" s="235"/>
      <c r="J92" s="235"/>
      <c r="K92" s="235"/>
      <c r="L92" s="235"/>
      <c r="M92" s="235"/>
      <c r="N92" s="235"/>
      <c r="O92" s="235"/>
      <c r="P92" s="235"/>
      <c r="Q92" s="23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7"/>
      <c r="BA92" s="237"/>
      <c r="BB92" s="237"/>
      <c r="BC92" s="237"/>
      <c r="BD92" s="237"/>
      <c r="BE92" s="230"/>
      <c r="BF92" s="230"/>
      <c r="BG92" s="230"/>
      <c r="BH92" s="230"/>
      <c r="BI92" s="230"/>
      <c r="BJ92" s="230"/>
      <c r="BK92" s="230"/>
      <c r="BL92" s="230"/>
      <c r="BM92" s="230"/>
      <c r="BN92" s="230"/>
      <c r="BO92" s="230"/>
      <c r="BP92" s="230"/>
      <c r="BQ92" s="227">
        <v>86</v>
      </c>
      <c r="BR92" s="232"/>
      <c r="BS92" s="860"/>
      <c r="BT92" s="861"/>
      <c r="BU92" s="861"/>
      <c r="BV92" s="861"/>
      <c r="BW92" s="861"/>
      <c r="BX92" s="861"/>
      <c r="BY92" s="861"/>
      <c r="BZ92" s="861"/>
      <c r="CA92" s="861"/>
      <c r="CB92" s="861"/>
      <c r="CC92" s="861"/>
      <c r="CD92" s="861"/>
      <c r="CE92" s="861"/>
      <c r="CF92" s="861"/>
      <c r="CG92" s="866"/>
      <c r="CH92" s="863"/>
      <c r="CI92" s="864"/>
      <c r="CJ92" s="864"/>
      <c r="CK92" s="864"/>
      <c r="CL92" s="865"/>
      <c r="CM92" s="863"/>
      <c r="CN92" s="864"/>
      <c r="CO92" s="864"/>
      <c r="CP92" s="864"/>
      <c r="CQ92" s="865"/>
      <c r="CR92" s="863"/>
      <c r="CS92" s="864"/>
      <c r="CT92" s="864"/>
      <c r="CU92" s="864"/>
      <c r="CV92" s="865"/>
      <c r="CW92" s="863"/>
      <c r="CX92" s="864"/>
      <c r="CY92" s="864"/>
      <c r="CZ92" s="864"/>
      <c r="DA92" s="865"/>
      <c r="DB92" s="863"/>
      <c r="DC92" s="864"/>
      <c r="DD92" s="864"/>
      <c r="DE92" s="864"/>
      <c r="DF92" s="865"/>
      <c r="DG92" s="863"/>
      <c r="DH92" s="864"/>
      <c r="DI92" s="864"/>
      <c r="DJ92" s="864"/>
      <c r="DK92" s="865"/>
      <c r="DL92" s="863"/>
      <c r="DM92" s="864"/>
      <c r="DN92" s="864"/>
      <c r="DO92" s="864"/>
      <c r="DP92" s="865"/>
      <c r="DQ92" s="863"/>
      <c r="DR92" s="864"/>
      <c r="DS92" s="864"/>
      <c r="DT92" s="864"/>
      <c r="DU92" s="865"/>
      <c r="DV92" s="860"/>
      <c r="DW92" s="861"/>
      <c r="DX92" s="861"/>
      <c r="DY92" s="861"/>
      <c r="DZ92" s="862"/>
      <c r="EA92" s="220"/>
    </row>
    <row r="93" spans="1:131" ht="26.25" hidden="1" customHeight="1" x14ac:dyDescent="0.2">
      <c r="A93" s="234"/>
      <c r="B93" s="235"/>
      <c r="C93" s="235"/>
      <c r="D93" s="235"/>
      <c r="E93" s="235"/>
      <c r="F93" s="235"/>
      <c r="G93" s="235"/>
      <c r="H93" s="235"/>
      <c r="I93" s="235"/>
      <c r="J93" s="235"/>
      <c r="K93" s="235"/>
      <c r="L93" s="235"/>
      <c r="M93" s="235"/>
      <c r="N93" s="235"/>
      <c r="O93" s="235"/>
      <c r="P93" s="235"/>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7"/>
      <c r="BA93" s="237"/>
      <c r="BB93" s="237"/>
      <c r="BC93" s="237"/>
      <c r="BD93" s="237"/>
      <c r="BE93" s="230"/>
      <c r="BF93" s="230"/>
      <c r="BG93" s="230"/>
      <c r="BH93" s="230"/>
      <c r="BI93" s="230"/>
      <c r="BJ93" s="230"/>
      <c r="BK93" s="230"/>
      <c r="BL93" s="230"/>
      <c r="BM93" s="230"/>
      <c r="BN93" s="230"/>
      <c r="BO93" s="230"/>
      <c r="BP93" s="230"/>
      <c r="BQ93" s="227">
        <v>87</v>
      </c>
      <c r="BR93" s="232"/>
      <c r="BS93" s="860"/>
      <c r="BT93" s="861"/>
      <c r="BU93" s="861"/>
      <c r="BV93" s="861"/>
      <c r="BW93" s="861"/>
      <c r="BX93" s="861"/>
      <c r="BY93" s="861"/>
      <c r="BZ93" s="861"/>
      <c r="CA93" s="861"/>
      <c r="CB93" s="861"/>
      <c r="CC93" s="861"/>
      <c r="CD93" s="861"/>
      <c r="CE93" s="861"/>
      <c r="CF93" s="861"/>
      <c r="CG93" s="866"/>
      <c r="CH93" s="863"/>
      <c r="CI93" s="864"/>
      <c r="CJ93" s="864"/>
      <c r="CK93" s="864"/>
      <c r="CL93" s="865"/>
      <c r="CM93" s="863"/>
      <c r="CN93" s="864"/>
      <c r="CO93" s="864"/>
      <c r="CP93" s="864"/>
      <c r="CQ93" s="865"/>
      <c r="CR93" s="863"/>
      <c r="CS93" s="864"/>
      <c r="CT93" s="864"/>
      <c r="CU93" s="864"/>
      <c r="CV93" s="865"/>
      <c r="CW93" s="863"/>
      <c r="CX93" s="864"/>
      <c r="CY93" s="864"/>
      <c r="CZ93" s="864"/>
      <c r="DA93" s="865"/>
      <c r="DB93" s="863"/>
      <c r="DC93" s="864"/>
      <c r="DD93" s="864"/>
      <c r="DE93" s="864"/>
      <c r="DF93" s="865"/>
      <c r="DG93" s="863"/>
      <c r="DH93" s="864"/>
      <c r="DI93" s="864"/>
      <c r="DJ93" s="864"/>
      <c r="DK93" s="865"/>
      <c r="DL93" s="863"/>
      <c r="DM93" s="864"/>
      <c r="DN93" s="864"/>
      <c r="DO93" s="864"/>
      <c r="DP93" s="865"/>
      <c r="DQ93" s="863"/>
      <c r="DR93" s="864"/>
      <c r="DS93" s="864"/>
      <c r="DT93" s="864"/>
      <c r="DU93" s="865"/>
      <c r="DV93" s="860"/>
      <c r="DW93" s="861"/>
      <c r="DX93" s="861"/>
      <c r="DY93" s="861"/>
      <c r="DZ93" s="862"/>
      <c r="EA93" s="220"/>
    </row>
    <row r="94" spans="1:131" ht="26.25" hidden="1" customHeight="1" x14ac:dyDescent="0.2">
      <c r="A94" s="234"/>
      <c r="B94" s="235"/>
      <c r="C94" s="235"/>
      <c r="D94" s="235"/>
      <c r="E94" s="235"/>
      <c r="F94" s="235"/>
      <c r="G94" s="235"/>
      <c r="H94" s="235"/>
      <c r="I94" s="235"/>
      <c r="J94" s="235"/>
      <c r="K94" s="235"/>
      <c r="L94" s="235"/>
      <c r="M94" s="235"/>
      <c r="N94" s="235"/>
      <c r="O94" s="235"/>
      <c r="P94" s="235"/>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7"/>
      <c r="BA94" s="237"/>
      <c r="BB94" s="237"/>
      <c r="BC94" s="237"/>
      <c r="BD94" s="237"/>
      <c r="BE94" s="230"/>
      <c r="BF94" s="230"/>
      <c r="BG94" s="230"/>
      <c r="BH94" s="230"/>
      <c r="BI94" s="230"/>
      <c r="BJ94" s="230"/>
      <c r="BK94" s="230"/>
      <c r="BL94" s="230"/>
      <c r="BM94" s="230"/>
      <c r="BN94" s="230"/>
      <c r="BO94" s="230"/>
      <c r="BP94" s="230"/>
      <c r="BQ94" s="227">
        <v>88</v>
      </c>
      <c r="BR94" s="232"/>
      <c r="BS94" s="860"/>
      <c r="BT94" s="861"/>
      <c r="BU94" s="861"/>
      <c r="BV94" s="861"/>
      <c r="BW94" s="861"/>
      <c r="BX94" s="861"/>
      <c r="BY94" s="861"/>
      <c r="BZ94" s="861"/>
      <c r="CA94" s="861"/>
      <c r="CB94" s="861"/>
      <c r="CC94" s="861"/>
      <c r="CD94" s="861"/>
      <c r="CE94" s="861"/>
      <c r="CF94" s="861"/>
      <c r="CG94" s="866"/>
      <c r="CH94" s="863"/>
      <c r="CI94" s="864"/>
      <c r="CJ94" s="864"/>
      <c r="CK94" s="864"/>
      <c r="CL94" s="865"/>
      <c r="CM94" s="863"/>
      <c r="CN94" s="864"/>
      <c r="CO94" s="864"/>
      <c r="CP94" s="864"/>
      <c r="CQ94" s="865"/>
      <c r="CR94" s="863"/>
      <c r="CS94" s="864"/>
      <c r="CT94" s="864"/>
      <c r="CU94" s="864"/>
      <c r="CV94" s="865"/>
      <c r="CW94" s="863"/>
      <c r="CX94" s="864"/>
      <c r="CY94" s="864"/>
      <c r="CZ94" s="864"/>
      <c r="DA94" s="865"/>
      <c r="DB94" s="863"/>
      <c r="DC94" s="864"/>
      <c r="DD94" s="864"/>
      <c r="DE94" s="864"/>
      <c r="DF94" s="865"/>
      <c r="DG94" s="863"/>
      <c r="DH94" s="864"/>
      <c r="DI94" s="864"/>
      <c r="DJ94" s="864"/>
      <c r="DK94" s="865"/>
      <c r="DL94" s="863"/>
      <c r="DM94" s="864"/>
      <c r="DN94" s="864"/>
      <c r="DO94" s="864"/>
      <c r="DP94" s="865"/>
      <c r="DQ94" s="863"/>
      <c r="DR94" s="864"/>
      <c r="DS94" s="864"/>
      <c r="DT94" s="864"/>
      <c r="DU94" s="865"/>
      <c r="DV94" s="860"/>
      <c r="DW94" s="861"/>
      <c r="DX94" s="861"/>
      <c r="DY94" s="861"/>
      <c r="DZ94" s="862"/>
      <c r="EA94" s="220"/>
    </row>
    <row r="95" spans="1:131" ht="26.25" hidden="1" customHeight="1" x14ac:dyDescent="0.2">
      <c r="A95" s="234"/>
      <c r="B95" s="235"/>
      <c r="C95" s="235"/>
      <c r="D95" s="235"/>
      <c r="E95" s="235"/>
      <c r="F95" s="235"/>
      <c r="G95" s="235"/>
      <c r="H95" s="235"/>
      <c r="I95" s="235"/>
      <c r="J95" s="235"/>
      <c r="K95" s="235"/>
      <c r="L95" s="235"/>
      <c r="M95" s="235"/>
      <c r="N95" s="235"/>
      <c r="O95" s="235"/>
      <c r="P95" s="235"/>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7"/>
      <c r="BA95" s="237"/>
      <c r="BB95" s="237"/>
      <c r="BC95" s="237"/>
      <c r="BD95" s="237"/>
      <c r="BE95" s="230"/>
      <c r="BF95" s="230"/>
      <c r="BG95" s="230"/>
      <c r="BH95" s="230"/>
      <c r="BI95" s="230"/>
      <c r="BJ95" s="230"/>
      <c r="BK95" s="230"/>
      <c r="BL95" s="230"/>
      <c r="BM95" s="230"/>
      <c r="BN95" s="230"/>
      <c r="BO95" s="230"/>
      <c r="BP95" s="230"/>
      <c r="BQ95" s="227">
        <v>89</v>
      </c>
      <c r="BR95" s="232"/>
      <c r="BS95" s="860"/>
      <c r="BT95" s="861"/>
      <c r="BU95" s="861"/>
      <c r="BV95" s="861"/>
      <c r="BW95" s="861"/>
      <c r="BX95" s="861"/>
      <c r="BY95" s="861"/>
      <c r="BZ95" s="861"/>
      <c r="CA95" s="861"/>
      <c r="CB95" s="861"/>
      <c r="CC95" s="861"/>
      <c r="CD95" s="861"/>
      <c r="CE95" s="861"/>
      <c r="CF95" s="861"/>
      <c r="CG95" s="866"/>
      <c r="CH95" s="863"/>
      <c r="CI95" s="864"/>
      <c r="CJ95" s="864"/>
      <c r="CK95" s="864"/>
      <c r="CL95" s="865"/>
      <c r="CM95" s="863"/>
      <c r="CN95" s="864"/>
      <c r="CO95" s="864"/>
      <c r="CP95" s="864"/>
      <c r="CQ95" s="865"/>
      <c r="CR95" s="863"/>
      <c r="CS95" s="864"/>
      <c r="CT95" s="864"/>
      <c r="CU95" s="864"/>
      <c r="CV95" s="865"/>
      <c r="CW95" s="863"/>
      <c r="CX95" s="864"/>
      <c r="CY95" s="864"/>
      <c r="CZ95" s="864"/>
      <c r="DA95" s="865"/>
      <c r="DB95" s="863"/>
      <c r="DC95" s="864"/>
      <c r="DD95" s="864"/>
      <c r="DE95" s="864"/>
      <c r="DF95" s="865"/>
      <c r="DG95" s="863"/>
      <c r="DH95" s="864"/>
      <c r="DI95" s="864"/>
      <c r="DJ95" s="864"/>
      <c r="DK95" s="865"/>
      <c r="DL95" s="863"/>
      <c r="DM95" s="864"/>
      <c r="DN95" s="864"/>
      <c r="DO95" s="864"/>
      <c r="DP95" s="865"/>
      <c r="DQ95" s="863"/>
      <c r="DR95" s="864"/>
      <c r="DS95" s="864"/>
      <c r="DT95" s="864"/>
      <c r="DU95" s="865"/>
      <c r="DV95" s="860"/>
      <c r="DW95" s="861"/>
      <c r="DX95" s="861"/>
      <c r="DY95" s="861"/>
      <c r="DZ95" s="862"/>
      <c r="EA95" s="220"/>
    </row>
    <row r="96" spans="1:131" ht="26.25" hidden="1" customHeight="1" x14ac:dyDescent="0.2">
      <c r="A96" s="234"/>
      <c r="B96" s="235"/>
      <c r="C96" s="235"/>
      <c r="D96" s="235"/>
      <c r="E96" s="235"/>
      <c r="F96" s="235"/>
      <c r="G96" s="235"/>
      <c r="H96" s="235"/>
      <c r="I96" s="235"/>
      <c r="J96" s="235"/>
      <c r="K96" s="235"/>
      <c r="L96" s="235"/>
      <c r="M96" s="235"/>
      <c r="N96" s="235"/>
      <c r="O96" s="235"/>
      <c r="P96" s="235"/>
      <c r="Q96" s="23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7"/>
      <c r="BA96" s="237"/>
      <c r="BB96" s="237"/>
      <c r="BC96" s="237"/>
      <c r="BD96" s="237"/>
      <c r="BE96" s="230"/>
      <c r="BF96" s="230"/>
      <c r="BG96" s="230"/>
      <c r="BH96" s="230"/>
      <c r="BI96" s="230"/>
      <c r="BJ96" s="230"/>
      <c r="BK96" s="230"/>
      <c r="BL96" s="230"/>
      <c r="BM96" s="230"/>
      <c r="BN96" s="230"/>
      <c r="BO96" s="230"/>
      <c r="BP96" s="230"/>
      <c r="BQ96" s="227">
        <v>90</v>
      </c>
      <c r="BR96" s="232"/>
      <c r="BS96" s="860"/>
      <c r="BT96" s="861"/>
      <c r="BU96" s="861"/>
      <c r="BV96" s="861"/>
      <c r="BW96" s="861"/>
      <c r="BX96" s="861"/>
      <c r="BY96" s="861"/>
      <c r="BZ96" s="861"/>
      <c r="CA96" s="861"/>
      <c r="CB96" s="861"/>
      <c r="CC96" s="861"/>
      <c r="CD96" s="861"/>
      <c r="CE96" s="861"/>
      <c r="CF96" s="861"/>
      <c r="CG96" s="866"/>
      <c r="CH96" s="863"/>
      <c r="CI96" s="864"/>
      <c r="CJ96" s="864"/>
      <c r="CK96" s="864"/>
      <c r="CL96" s="865"/>
      <c r="CM96" s="863"/>
      <c r="CN96" s="864"/>
      <c r="CO96" s="864"/>
      <c r="CP96" s="864"/>
      <c r="CQ96" s="865"/>
      <c r="CR96" s="863"/>
      <c r="CS96" s="864"/>
      <c r="CT96" s="864"/>
      <c r="CU96" s="864"/>
      <c r="CV96" s="865"/>
      <c r="CW96" s="863"/>
      <c r="CX96" s="864"/>
      <c r="CY96" s="864"/>
      <c r="CZ96" s="864"/>
      <c r="DA96" s="865"/>
      <c r="DB96" s="863"/>
      <c r="DC96" s="864"/>
      <c r="DD96" s="864"/>
      <c r="DE96" s="864"/>
      <c r="DF96" s="865"/>
      <c r="DG96" s="863"/>
      <c r="DH96" s="864"/>
      <c r="DI96" s="864"/>
      <c r="DJ96" s="864"/>
      <c r="DK96" s="865"/>
      <c r="DL96" s="863"/>
      <c r="DM96" s="864"/>
      <c r="DN96" s="864"/>
      <c r="DO96" s="864"/>
      <c r="DP96" s="865"/>
      <c r="DQ96" s="863"/>
      <c r="DR96" s="864"/>
      <c r="DS96" s="864"/>
      <c r="DT96" s="864"/>
      <c r="DU96" s="865"/>
      <c r="DV96" s="860"/>
      <c r="DW96" s="861"/>
      <c r="DX96" s="861"/>
      <c r="DY96" s="861"/>
      <c r="DZ96" s="862"/>
      <c r="EA96" s="220"/>
    </row>
    <row r="97" spans="1:131" ht="26.25" hidden="1" customHeight="1" x14ac:dyDescent="0.2">
      <c r="A97" s="234"/>
      <c r="B97" s="235"/>
      <c r="C97" s="235"/>
      <c r="D97" s="235"/>
      <c r="E97" s="235"/>
      <c r="F97" s="235"/>
      <c r="G97" s="235"/>
      <c r="H97" s="235"/>
      <c r="I97" s="235"/>
      <c r="J97" s="235"/>
      <c r="K97" s="235"/>
      <c r="L97" s="235"/>
      <c r="M97" s="235"/>
      <c r="N97" s="235"/>
      <c r="O97" s="235"/>
      <c r="P97" s="235"/>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6"/>
      <c r="AZ97" s="237"/>
      <c r="BA97" s="237"/>
      <c r="BB97" s="237"/>
      <c r="BC97" s="237"/>
      <c r="BD97" s="237"/>
      <c r="BE97" s="230"/>
      <c r="BF97" s="230"/>
      <c r="BG97" s="230"/>
      <c r="BH97" s="230"/>
      <c r="BI97" s="230"/>
      <c r="BJ97" s="230"/>
      <c r="BK97" s="230"/>
      <c r="BL97" s="230"/>
      <c r="BM97" s="230"/>
      <c r="BN97" s="230"/>
      <c r="BO97" s="230"/>
      <c r="BP97" s="230"/>
      <c r="BQ97" s="227">
        <v>91</v>
      </c>
      <c r="BR97" s="232"/>
      <c r="BS97" s="860"/>
      <c r="BT97" s="861"/>
      <c r="BU97" s="861"/>
      <c r="BV97" s="861"/>
      <c r="BW97" s="861"/>
      <c r="BX97" s="861"/>
      <c r="BY97" s="861"/>
      <c r="BZ97" s="861"/>
      <c r="CA97" s="861"/>
      <c r="CB97" s="861"/>
      <c r="CC97" s="861"/>
      <c r="CD97" s="861"/>
      <c r="CE97" s="861"/>
      <c r="CF97" s="861"/>
      <c r="CG97" s="866"/>
      <c r="CH97" s="863"/>
      <c r="CI97" s="864"/>
      <c r="CJ97" s="864"/>
      <c r="CK97" s="864"/>
      <c r="CL97" s="865"/>
      <c r="CM97" s="863"/>
      <c r="CN97" s="864"/>
      <c r="CO97" s="864"/>
      <c r="CP97" s="864"/>
      <c r="CQ97" s="865"/>
      <c r="CR97" s="863"/>
      <c r="CS97" s="864"/>
      <c r="CT97" s="864"/>
      <c r="CU97" s="864"/>
      <c r="CV97" s="865"/>
      <c r="CW97" s="863"/>
      <c r="CX97" s="864"/>
      <c r="CY97" s="864"/>
      <c r="CZ97" s="864"/>
      <c r="DA97" s="865"/>
      <c r="DB97" s="863"/>
      <c r="DC97" s="864"/>
      <c r="DD97" s="864"/>
      <c r="DE97" s="864"/>
      <c r="DF97" s="865"/>
      <c r="DG97" s="863"/>
      <c r="DH97" s="864"/>
      <c r="DI97" s="864"/>
      <c r="DJ97" s="864"/>
      <c r="DK97" s="865"/>
      <c r="DL97" s="863"/>
      <c r="DM97" s="864"/>
      <c r="DN97" s="864"/>
      <c r="DO97" s="864"/>
      <c r="DP97" s="865"/>
      <c r="DQ97" s="863"/>
      <c r="DR97" s="864"/>
      <c r="DS97" s="864"/>
      <c r="DT97" s="864"/>
      <c r="DU97" s="865"/>
      <c r="DV97" s="860"/>
      <c r="DW97" s="861"/>
      <c r="DX97" s="861"/>
      <c r="DY97" s="861"/>
      <c r="DZ97" s="862"/>
      <c r="EA97" s="220"/>
    </row>
    <row r="98" spans="1:131" ht="26.25" hidden="1" customHeight="1" x14ac:dyDescent="0.2">
      <c r="A98" s="234"/>
      <c r="B98" s="235"/>
      <c r="C98" s="235"/>
      <c r="D98" s="235"/>
      <c r="E98" s="235"/>
      <c r="F98" s="235"/>
      <c r="G98" s="235"/>
      <c r="H98" s="235"/>
      <c r="I98" s="235"/>
      <c r="J98" s="235"/>
      <c r="K98" s="235"/>
      <c r="L98" s="235"/>
      <c r="M98" s="235"/>
      <c r="N98" s="235"/>
      <c r="O98" s="235"/>
      <c r="P98" s="235"/>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7"/>
      <c r="BA98" s="237"/>
      <c r="BB98" s="237"/>
      <c r="BC98" s="237"/>
      <c r="BD98" s="237"/>
      <c r="BE98" s="230"/>
      <c r="BF98" s="230"/>
      <c r="BG98" s="230"/>
      <c r="BH98" s="230"/>
      <c r="BI98" s="230"/>
      <c r="BJ98" s="230"/>
      <c r="BK98" s="230"/>
      <c r="BL98" s="230"/>
      <c r="BM98" s="230"/>
      <c r="BN98" s="230"/>
      <c r="BO98" s="230"/>
      <c r="BP98" s="230"/>
      <c r="BQ98" s="227">
        <v>92</v>
      </c>
      <c r="BR98" s="232"/>
      <c r="BS98" s="860"/>
      <c r="BT98" s="861"/>
      <c r="BU98" s="861"/>
      <c r="BV98" s="861"/>
      <c r="BW98" s="861"/>
      <c r="BX98" s="861"/>
      <c r="BY98" s="861"/>
      <c r="BZ98" s="861"/>
      <c r="CA98" s="861"/>
      <c r="CB98" s="861"/>
      <c r="CC98" s="861"/>
      <c r="CD98" s="861"/>
      <c r="CE98" s="861"/>
      <c r="CF98" s="861"/>
      <c r="CG98" s="866"/>
      <c r="CH98" s="863"/>
      <c r="CI98" s="864"/>
      <c r="CJ98" s="864"/>
      <c r="CK98" s="864"/>
      <c r="CL98" s="865"/>
      <c r="CM98" s="863"/>
      <c r="CN98" s="864"/>
      <c r="CO98" s="864"/>
      <c r="CP98" s="864"/>
      <c r="CQ98" s="865"/>
      <c r="CR98" s="863"/>
      <c r="CS98" s="864"/>
      <c r="CT98" s="864"/>
      <c r="CU98" s="864"/>
      <c r="CV98" s="865"/>
      <c r="CW98" s="863"/>
      <c r="CX98" s="864"/>
      <c r="CY98" s="864"/>
      <c r="CZ98" s="864"/>
      <c r="DA98" s="865"/>
      <c r="DB98" s="863"/>
      <c r="DC98" s="864"/>
      <c r="DD98" s="864"/>
      <c r="DE98" s="864"/>
      <c r="DF98" s="865"/>
      <c r="DG98" s="863"/>
      <c r="DH98" s="864"/>
      <c r="DI98" s="864"/>
      <c r="DJ98" s="864"/>
      <c r="DK98" s="865"/>
      <c r="DL98" s="863"/>
      <c r="DM98" s="864"/>
      <c r="DN98" s="864"/>
      <c r="DO98" s="864"/>
      <c r="DP98" s="865"/>
      <c r="DQ98" s="863"/>
      <c r="DR98" s="864"/>
      <c r="DS98" s="864"/>
      <c r="DT98" s="864"/>
      <c r="DU98" s="865"/>
      <c r="DV98" s="860"/>
      <c r="DW98" s="861"/>
      <c r="DX98" s="861"/>
      <c r="DY98" s="861"/>
      <c r="DZ98" s="862"/>
      <c r="EA98" s="220"/>
    </row>
    <row r="99" spans="1:131" ht="26.25" hidden="1" customHeight="1" x14ac:dyDescent="0.2">
      <c r="A99" s="234"/>
      <c r="B99" s="235"/>
      <c r="C99" s="235"/>
      <c r="D99" s="235"/>
      <c r="E99" s="235"/>
      <c r="F99" s="235"/>
      <c r="G99" s="235"/>
      <c r="H99" s="235"/>
      <c r="I99" s="235"/>
      <c r="J99" s="235"/>
      <c r="K99" s="235"/>
      <c r="L99" s="235"/>
      <c r="M99" s="235"/>
      <c r="N99" s="235"/>
      <c r="O99" s="235"/>
      <c r="P99" s="235"/>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6"/>
      <c r="AY99" s="236"/>
      <c r="AZ99" s="237"/>
      <c r="BA99" s="237"/>
      <c r="BB99" s="237"/>
      <c r="BC99" s="237"/>
      <c r="BD99" s="237"/>
      <c r="BE99" s="230"/>
      <c r="BF99" s="230"/>
      <c r="BG99" s="230"/>
      <c r="BH99" s="230"/>
      <c r="BI99" s="230"/>
      <c r="BJ99" s="230"/>
      <c r="BK99" s="230"/>
      <c r="BL99" s="230"/>
      <c r="BM99" s="230"/>
      <c r="BN99" s="230"/>
      <c r="BO99" s="230"/>
      <c r="BP99" s="230"/>
      <c r="BQ99" s="227">
        <v>93</v>
      </c>
      <c r="BR99" s="232"/>
      <c r="BS99" s="860"/>
      <c r="BT99" s="861"/>
      <c r="BU99" s="861"/>
      <c r="BV99" s="861"/>
      <c r="BW99" s="861"/>
      <c r="BX99" s="861"/>
      <c r="BY99" s="861"/>
      <c r="BZ99" s="861"/>
      <c r="CA99" s="861"/>
      <c r="CB99" s="861"/>
      <c r="CC99" s="861"/>
      <c r="CD99" s="861"/>
      <c r="CE99" s="861"/>
      <c r="CF99" s="861"/>
      <c r="CG99" s="866"/>
      <c r="CH99" s="863"/>
      <c r="CI99" s="864"/>
      <c r="CJ99" s="864"/>
      <c r="CK99" s="864"/>
      <c r="CL99" s="865"/>
      <c r="CM99" s="863"/>
      <c r="CN99" s="864"/>
      <c r="CO99" s="864"/>
      <c r="CP99" s="864"/>
      <c r="CQ99" s="865"/>
      <c r="CR99" s="863"/>
      <c r="CS99" s="864"/>
      <c r="CT99" s="864"/>
      <c r="CU99" s="864"/>
      <c r="CV99" s="865"/>
      <c r="CW99" s="863"/>
      <c r="CX99" s="864"/>
      <c r="CY99" s="864"/>
      <c r="CZ99" s="864"/>
      <c r="DA99" s="865"/>
      <c r="DB99" s="863"/>
      <c r="DC99" s="864"/>
      <c r="DD99" s="864"/>
      <c r="DE99" s="864"/>
      <c r="DF99" s="865"/>
      <c r="DG99" s="863"/>
      <c r="DH99" s="864"/>
      <c r="DI99" s="864"/>
      <c r="DJ99" s="864"/>
      <c r="DK99" s="865"/>
      <c r="DL99" s="863"/>
      <c r="DM99" s="864"/>
      <c r="DN99" s="864"/>
      <c r="DO99" s="864"/>
      <c r="DP99" s="865"/>
      <c r="DQ99" s="863"/>
      <c r="DR99" s="864"/>
      <c r="DS99" s="864"/>
      <c r="DT99" s="864"/>
      <c r="DU99" s="865"/>
      <c r="DV99" s="860"/>
      <c r="DW99" s="861"/>
      <c r="DX99" s="861"/>
      <c r="DY99" s="861"/>
      <c r="DZ99" s="862"/>
      <c r="EA99" s="220"/>
    </row>
    <row r="100" spans="1:131" ht="26.25" hidden="1" customHeight="1" x14ac:dyDescent="0.2">
      <c r="A100" s="234"/>
      <c r="B100" s="235"/>
      <c r="C100" s="235"/>
      <c r="D100" s="235"/>
      <c r="E100" s="235"/>
      <c r="F100" s="235"/>
      <c r="G100" s="235"/>
      <c r="H100" s="235"/>
      <c r="I100" s="235"/>
      <c r="J100" s="235"/>
      <c r="K100" s="235"/>
      <c r="L100" s="235"/>
      <c r="M100" s="235"/>
      <c r="N100" s="235"/>
      <c r="O100" s="235"/>
      <c r="P100" s="235"/>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6"/>
      <c r="AZ100" s="237"/>
      <c r="BA100" s="237"/>
      <c r="BB100" s="237"/>
      <c r="BC100" s="237"/>
      <c r="BD100" s="237"/>
      <c r="BE100" s="230"/>
      <c r="BF100" s="230"/>
      <c r="BG100" s="230"/>
      <c r="BH100" s="230"/>
      <c r="BI100" s="230"/>
      <c r="BJ100" s="230"/>
      <c r="BK100" s="230"/>
      <c r="BL100" s="230"/>
      <c r="BM100" s="230"/>
      <c r="BN100" s="230"/>
      <c r="BO100" s="230"/>
      <c r="BP100" s="230"/>
      <c r="BQ100" s="227">
        <v>94</v>
      </c>
      <c r="BR100" s="232"/>
      <c r="BS100" s="860"/>
      <c r="BT100" s="861"/>
      <c r="BU100" s="861"/>
      <c r="BV100" s="861"/>
      <c r="BW100" s="861"/>
      <c r="BX100" s="861"/>
      <c r="BY100" s="861"/>
      <c r="BZ100" s="861"/>
      <c r="CA100" s="861"/>
      <c r="CB100" s="861"/>
      <c r="CC100" s="861"/>
      <c r="CD100" s="861"/>
      <c r="CE100" s="861"/>
      <c r="CF100" s="861"/>
      <c r="CG100" s="866"/>
      <c r="CH100" s="863"/>
      <c r="CI100" s="864"/>
      <c r="CJ100" s="864"/>
      <c r="CK100" s="864"/>
      <c r="CL100" s="865"/>
      <c r="CM100" s="863"/>
      <c r="CN100" s="864"/>
      <c r="CO100" s="864"/>
      <c r="CP100" s="864"/>
      <c r="CQ100" s="865"/>
      <c r="CR100" s="863"/>
      <c r="CS100" s="864"/>
      <c r="CT100" s="864"/>
      <c r="CU100" s="864"/>
      <c r="CV100" s="865"/>
      <c r="CW100" s="863"/>
      <c r="CX100" s="864"/>
      <c r="CY100" s="864"/>
      <c r="CZ100" s="864"/>
      <c r="DA100" s="865"/>
      <c r="DB100" s="863"/>
      <c r="DC100" s="864"/>
      <c r="DD100" s="864"/>
      <c r="DE100" s="864"/>
      <c r="DF100" s="865"/>
      <c r="DG100" s="863"/>
      <c r="DH100" s="864"/>
      <c r="DI100" s="864"/>
      <c r="DJ100" s="864"/>
      <c r="DK100" s="865"/>
      <c r="DL100" s="863"/>
      <c r="DM100" s="864"/>
      <c r="DN100" s="864"/>
      <c r="DO100" s="864"/>
      <c r="DP100" s="865"/>
      <c r="DQ100" s="863"/>
      <c r="DR100" s="864"/>
      <c r="DS100" s="864"/>
      <c r="DT100" s="864"/>
      <c r="DU100" s="865"/>
      <c r="DV100" s="860"/>
      <c r="DW100" s="861"/>
      <c r="DX100" s="861"/>
      <c r="DY100" s="861"/>
      <c r="DZ100" s="862"/>
      <c r="EA100" s="220"/>
    </row>
    <row r="101" spans="1:131" ht="26.25" hidden="1" customHeight="1" x14ac:dyDescent="0.2">
      <c r="A101" s="234"/>
      <c r="B101" s="235"/>
      <c r="C101" s="235"/>
      <c r="D101" s="235"/>
      <c r="E101" s="235"/>
      <c r="F101" s="235"/>
      <c r="G101" s="235"/>
      <c r="H101" s="235"/>
      <c r="I101" s="235"/>
      <c r="J101" s="235"/>
      <c r="K101" s="235"/>
      <c r="L101" s="235"/>
      <c r="M101" s="235"/>
      <c r="N101" s="235"/>
      <c r="O101" s="235"/>
      <c r="P101" s="235"/>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6"/>
      <c r="AZ101" s="237"/>
      <c r="BA101" s="237"/>
      <c r="BB101" s="237"/>
      <c r="BC101" s="237"/>
      <c r="BD101" s="237"/>
      <c r="BE101" s="230"/>
      <c r="BF101" s="230"/>
      <c r="BG101" s="230"/>
      <c r="BH101" s="230"/>
      <c r="BI101" s="230"/>
      <c r="BJ101" s="230"/>
      <c r="BK101" s="230"/>
      <c r="BL101" s="230"/>
      <c r="BM101" s="230"/>
      <c r="BN101" s="230"/>
      <c r="BO101" s="230"/>
      <c r="BP101" s="230"/>
      <c r="BQ101" s="227">
        <v>95</v>
      </c>
      <c r="BR101" s="232"/>
      <c r="BS101" s="860"/>
      <c r="BT101" s="861"/>
      <c r="BU101" s="861"/>
      <c r="BV101" s="861"/>
      <c r="BW101" s="861"/>
      <c r="BX101" s="861"/>
      <c r="BY101" s="861"/>
      <c r="BZ101" s="861"/>
      <c r="CA101" s="861"/>
      <c r="CB101" s="861"/>
      <c r="CC101" s="861"/>
      <c r="CD101" s="861"/>
      <c r="CE101" s="861"/>
      <c r="CF101" s="861"/>
      <c r="CG101" s="866"/>
      <c r="CH101" s="863"/>
      <c r="CI101" s="864"/>
      <c r="CJ101" s="864"/>
      <c r="CK101" s="864"/>
      <c r="CL101" s="865"/>
      <c r="CM101" s="863"/>
      <c r="CN101" s="864"/>
      <c r="CO101" s="864"/>
      <c r="CP101" s="864"/>
      <c r="CQ101" s="865"/>
      <c r="CR101" s="863"/>
      <c r="CS101" s="864"/>
      <c r="CT101" s="864"/>
      <c r="CU101" s="864"/>
      <c r="CV101" s="865"/>
      <c r="CW101" s="863"/>
      <c r="CX101" s="864"/>
      <c r="CY101" s="864"/>
      <c r="CZ101" s="864"/>
      <c r="DA101" s="865"/>
      <c r="DB101" s="863"/>
      <c r="DC101" s="864"/>
      <c r="DD101" s="864"/>
      <c r="DE101" s="864"/>
      <c r="DF101" s="865"/>
      <c r="DG101" s="863"/>
      <c r="DH101" s="864"/>
      <c r="DI101" s="864"/>
      <c r="DJ101" s="864"/>
      <c r="DK101" s="865"/>
      <c r="DL101" s="863"/>
      <c r="DM101" s="864"/>
      <c r="DN101" s="864"/>
      <c r="DO101" s="864"/>
      <c r="DP101" s="865"/>
      <c r="DQ101" s="863"/>
      <c r="DR101" s="864"/>
      <c r="DS101" s="864"/>
      <c r="DT101" s="864"/>
      <c r="DU101" s="865"/>
      <c r="DV101" s="860"/>
      <c r="DW101" s="861"/>
      <c r="DX101" s="861"/>
      <c r="DY101" s="861"/>
      <c r="DZ101" s="862"/>
      <c r="EA101" s="220"/>
    </row>
    <row r="102" spans="1:131" ht="26.25" customHeight="1" thickBot="1" x14ac:dyDescent="0.25">
      <c r="A102" s="234"/>
      <c r="B102" s="235"/>
      <c r="C102" s="235"/>
      <c r="D102" s="235"/>
      <c r="E102" s="235"/>
      <c r="F102" s="235"/>
      <c r="G102" s="235"/>
      <c r="H102" s="235"/>
      <c r="I102" s="235"/>
      <c r="J102" s="235"/>
      <c r="K102" s="235"/>
      <c r="L102" s="235"/>
      <c r="M102" s="235"/>
      <c r="N102" s="235"/>
      <c r="O102" s="235"/>
      <c r="P102" s="235"/>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7"/>
      <c r="BA102" s="237"/>
      <c r="BB102" s="237"/>
      <c r="BC102" s="237"/>
      <c r="BD102" s="237"/>
      <c r="BE102" s="230"/>
      <c r="BF102" s="230"/>
      <c r="BG102" s="230"/>
      <c r="BH102" s="230"/>
      <c r="BI102" s="230"/>
      <c r="BJ102" s="230"/>
      <c r="BK102" s="230"/>
      <c r="BL102" s="230"/>
      <c r="BM102" s="230"/>
      <c r="BN102" s="230"/>
      <c r="BO102" s="230"/>
      <c r="BP102" s="230"/>
      <c r="BQ102" s="229" t="s">
        <v>324</v>
      </c>
      <c r="BR102" s="789" t="s">
        <v>338</v>
      </c>
      <c r="BS102" s="790"/>
      <c r="BT102" s="790"/>
      <c r="BU102" s="790"/>
      <c r="BV102" s="790"/>
      <c r="BW102" s="790"/>
      <c r="BX102" s="790"/>
      <c r="BY102" s="790"/>
      <c r="BZ102" s="790"/>
      <c r="CA102" s="790"/>
      <c r="CB102" s="790"/>
      <c r="CC102" s="790"/>
      <c r="CD102" s="790"/>
      <c r="CE102" s="790"/>
      <c r="CF102" s="790"/>
      <c r="CG102" s="791"/>
      <c r="CH102" s="888"/>
      <c r="CI102" s="889"/>
      <c r="CJ102" s="889"/>
      <c r="CK102" s="889"/>
      <c r="CL102" s="890"/>
      <c r="CM102" s="888"/>
      <c r="CN102" s="889"/>
      <c r="CO102" s="889"/>
      <c r="CP102" s="889"/>
      <c r="CQ102" s="890"/>
      <c r="CR102" s="891">
        <f>SUM(CR7:CV88)</f>
        <v>85</v>
      </c>
      <c r="CS102" s="848"/>
      <c r="CT102" s="848"/>
      <c r="CU102" s="848"/>
      <c r="CV102" s="892"/>
      <c r="CW102" s="891"/>
      <c r="CX102" s="848"/>
      <c r="CY102" s="848"/>
      <c r="CZ102" s="848"/>
      <c r="DA102" s="892"/>
      <c r="DB102" s="891"/>
      <c r="DC102" s="848"/>
      <c r="DD102" s="848"/>
      <c r="DE102" s="848"/>
      <c r="DF102" s="892"/>
      <c r="DG102" s="891"/>
      <c r="DH102" s="848"/>
      <c r="DI102" s="848"/>
      <c r="DJ102" s="848"/>
      <c r="DK102" s="892"/>
      <c r="DL102" s="891"/>
      <c r="DM102" s="848"/>
      <c r="DN102" s="848"/>
      <c r="DO102" s="848"/>
      <c r="DP102" s="892"/>
      <c r="DQ102" s="891"/>
      <c r="DR102" s="848"/>
      <c r="DS102" s="848"/>
      <c r="DT102" s="848"/>
      <c r="DU102" s="892"/>
      <c r="DV102" s="789"/>
      <c r="DW102" s="790"/>
      <c r="DX102" s="790"/>
      <c r="DY102" s="790"/>
      <c r="DZ102" s="915"/>
      <c r="EA102" s="220"/>
    </row>
    <row r="103" spans="1:131" ht="26.25" customHeight="1" x14ac:dyDescent="0.2">
      <c r="A103" s="234"/>
      <c r="B103" s="235"/>
      <c r="C103" s="235"/>
      <c r="D103" s="235"/>
      <c r="E103" s="235"/>
      <c r="F103" s="235"/>
      <c r="G103" s="235"/>
      <c r="H103" s="235"/>
      <c r="I103" s="235"/>
      <c r="J103" s="235"/>
      <c r="K103" s="235"/>
      <c r="L103" s="235"/>
      <c r="M103" s="235"/>
      <c r="N103" s="235"/>
      <c r="O103" s="235"/>
      <c r="P103" s="235"/>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7"/>
      <c r="BA103" s="237"/>
      <c r="BB103" s="237"/>
      <c r="BC103" s="237"/>
      <c r="BD103" s="237"/>
      <c r="BE103" s="230"/>
      <c r="BF103" s="230"/>
      <c r="BG103" s="230"/>
      <c r="BH103" s="230"/>
      <c r="BI103" s="230"/>
      <c r="BJ103" s="230"/>
      <c r="BK103" s="230"/>
      <c r="BL103" s="230"/>
      <c r="BM103" s="230"/>
      <c r="BN103" s="230"/>
      <c r="BO103" s="230"/>
      <c r="BP103" s="230"/>
      <c r="BQ103" s="916" t="s">
        <v>507</v>
      </c>
      <c r="BR103" s="916"/>
      <c r="BS103" s="916"/>
      <c r="BT103" s="916"/>
      <c r="BU103" s="916"/>
      <c r="BV103" s="916"/>
      <c r="BW103" s="916"/>
      <c r="BX103" s="916"/>
      <c r="BY103" s="916"/>
      <c r="BZ103" s="916"/>
      <c r="CA103" s="916"/>
      <c r="CB103" s="916"/>
      <c r="CC103" s="916"/>
      <c r="CD103" s="916"/>
      <c r="CE103" s="916"/>
      <c r="CF103" s="916"/>
      <c r="CG103" s="916"/>
      <c r="CH103" s="916"/>
      <c r="CI103" s="916"/>
      <c r="CJ103" s="916"/>
      <c r="CK103" s="916"/>
      <c r="CL103" s="916"/>
      <c r="CM103" s="916"/>
      <c r="CN103" s="916"/>
      <c r="CO103" s="916"/>
      <c r="CP103" s="916"/>
      <c r="CQ103" s="916"/>
      <c r="CR103" s="916"/>
      <c r="CS103" s="916"/>
      <c r="CT103" s="916"/>
      <c r="CU103" s="916"/>
      <c r="CV103" s="916"/>
      <c r="CW103" s="916"/>
      <c r="CX103" s="916"/>
      <c r="CY103" s="916"/>
      <c r="CZ103" s="916"/>
      <c r="DA103" s="916"/>
      <c r="DB103" s="916"/>
      <c r="DC103" s="916"/>
      <c r="DD103" s="916"/>
      <c r="DE103" s="916"/>
      <c r="DF103" s="916"/>
      <c r="DG103" s="916"/>
      <c r="DH103" s="916"/>
      <c r="DI103" s="916"/>
      <c r="DJ103" s="916"/>
      <c r="DK103" s="916"/>
      <c r="DL103" s="916"/>
      <c r="DM103" s="916"/>
      <c r="DN103" s="916"/>
      <c r="DO103" s="916"/>
      <c r="DP103" s="916"/>
      <c r="DQ103" s="916"/>
      <c r="DR103" s="916"/>
      <c r="DS103" s="916"/>
      <c r="DT103" s="916"/>
      <c r="DU103" s="916"/>
      <c r="DV103" s="916"/>
      <c r="DW103" s="916"/>
      <c r="DX103" s="916"/>
      <c r="DY103" s="916"/>
      <c r="DZ103" s="916"/>
      <c r="EA103" s="220"/>
    </row>
    <row r="104" spans="1:131" ht="26.25" customHeight="1" x14ac:dyDescent="0.2">
      <c r="A104" s="234"/>
      <c r="B104" s="235"/>
      <c r="C104" s="235"/>
      <c r="D104" s="235"/>
      <c r="E104" s="235"/>
      <c r="F104" s="235"/>
      <c r="G104" s="235"/>
      <c r="H104" s="235"/>
      <c r="I104" s="235"/>
      <c r="J104" s="235"/>
      <c r="K104" s="235"/>
      <c r="L104" s="235"/>
      <c r="M104" s="235"/>
      <c r="N104" s="235"/>
      <c r="O104" s="235"/>
      <c r="P104" s="235"/>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37"/>
      <c r="BA104" s="237"/>
      <c r="BB104" s="237"/>
      <c r="BC104" s="237"/>
      <c r="BD104" s="237"/>
      <c r="BE104" s="230"/>
      <c r="BF104" s="230"/>
      <c r="BG104" s="230"/>
      <c r="BH104" s="230"/>
      <c r="BI104" s="230"/>
      <c r="BJ104" s="230"/>
      <c r="BK104" s="230"/>
      <c r="BL104" s="230"/>
      <c r="BM104" s="230"/>
      <c r="BN104" s="230"/>
      <c r="BO104" s="230"/>
      <c r="BP104" s="230"/>
      <c r="BQ104" s="917" t="s">
        <v>508</v>
      </c>
      <c r="BR104" s="917"/>
      <c r="BS104" s="917"/>
      <c r="BT104" s="917"/>
      <c r="BU104" s="917"/>
      <c r="BV104" s="917"/>
      <c r="BW104" s="917"/>
      <c r="BX104" s="917"/>
      <c r="BY104" s="917"/>
      <c r="BZ104" s="917"/>
      <c r="CA104" s="917"/>
      <c r="CB104" s="917"/>
      <c r="CC104" s="917"/>
      <c r="CD104" s="917"/>
      <c r="CE104" s="917"/>
      <c r="CF104" s="917"/>
      <c r="CG104" s="917"/>
      <c r="CH104" s="917"/>
      <c r="CI104" s="917"/>
      <c r="CJ104" s="917"/>
      <c r="CK104" s="917"/>
      <c r="CL104" s="917"/>
      <c r="CM104" s="917"/>
      <c r="CN104" s="917"/>
      <c r="CO104" s="917"/>
      <c r="CP104" s="917"/>
      <c r="CQ104" s="917"/>
      <c r="CR104" s="917"/>
      <c r="CS104" s="917"/>
      <c r="CT104" s="917"/>
      <c r="CU104" s="917"/>
      <c r="CV104" s="917"/>
      <c r="CW104" s="917"/>
      <c r="CX104" s="917"/>
      <c r="CY104" s="917"/>
      <c r="CZ104" s="917"/>
      <c r="DA104" s="917"/>
      <c r="DB104" s="917"/>
      <c r="DC104" s="917"/>
      <c r="DD104" s="917"/>
      <c r="DE104" s="917"/>
      <c r="DF104" s="917"/>
      <c r="DG104" s="917"/>
      <c r="DH104" s="917"/>
      <c r="DI104" s="917"/>
      <c r="DJ104" s="917"/>
      <c r="DK104" s="917"/>
      <c r="DL104" s="917"/>
      <c r="DM104" s="917"/>
      <c r="DN104" s="917"/>
      <c r="DO104" s="917"/>
      <c r="DP104" s="917"/>
      <c r="DQ104" s="917"/>
      <c r="DR104" s="917"/>
      <c r="DS104" s="917"/>
      <c r="DT104" s="917"/>
      <c r="DU104" s="917"/>
      <c r="DV104" s="917"/>
      <c r="DW104" s="917"/>
      <c r="DX104" s="917"/>
      <c r="DY104" s="917"/>
      <c r="DZ104" s="917"/>
      <c r="EA104" s="220"/>
    </row>
    <row r="105" spans="1:131" ht="11.25" customHeight="1" x14ac:dyDescent="0.2">
      <c r="A105" s="230"/>
      <c r="B105" s="230"/>
      <c r="C105" s="230"/>
      <c r="D105" s="230"/>
      <c r="E105" s="230"/>
      <c r="F105" s="230"/>
      <c r="G105" s="230"/>
      <c r="H105" s="230"/>
      <c r="I105" s="230"/>
      <c r="J105" s="230"/>
      <c r="K105" s="230"/>
      <c r="L105" s="230"/>
      <c r="M105" s="230"/>
      <c r="N105" s="230"/>
      <c r="O105" s="230"/>
      <c r="P105" s="230"/>
      <c r="Q105" s="230"/>
      <c r="R105" s="230"/>
      <c r="S105" s="230"/>
      <c r="T105" s="230"/>
      <c r="U105" s="230"/>
      <c r="V105" s="230"/>
      <c r="W105" s="230"/>
      <c r="X105" s="230"/>
      <c r="Y105" s="230"/>
      <c r="Z105" s="230"/>
      <c r="AA105" s="230"/>
      <c r="AB105" s="230"/>
      <c r="AC105" s="230"/>
      <c r="AD105" s="230"/>
      <c r="AE105" s="230"/>
      <c r="AF105" s="230"/>
      <c r="AG105" s="230"/>
      <c r="AH105" s="230"/>
      <c r="AI105" s="230"/>
      <c r="AJ105" s="230"/>
      <c r="AK105" s="230"/>
      <c r="AL105" s="230"/>
      <c r="AM105" s="230"/>
      <c r="AN105" s="230"/>
      <c r="AO105" s="230"/>
      <c r="AP105" s="230"/>
      <c r="AQ105" s="230"/>
      <c r="AR105" s="230"/>
      <c r="AS105" s="230"/>
      <c r="AT105" s="230"/>
      <c r="AU105" s="230"/>
      <c r="AV105" s="230"/>
      <c r="AW105" s="230"/>
      <c r="AX105" s="230"/>
      <c r="AY105" s="230"/>
      <c r="AZ105" s="230"/>
      <c r="BA105" s="230"/>
      <c r="BB105" s="230"/>
      <c r="BC105" s="230"/>
      <c r="BD105" s="230"/>
      <c r="BE105" s="230"/>
      <c r="BF105" s="230"/>
      <c r="BG105" s="230"/>
      <c r="BH105" s="230"/>
      <c r="BI105" s="230"/>
      <c r="BJ105" s="230"/>
      <c r="BK105" s="230"/>
      <c r="BL105" s="230"/>
      <c r="BM105" s="230"/>
      <c r="BN105" s="230"/>
      <c r="BO105" s="230"/>
      <c r="BP105" s="230"/>
      <c r="BQ105" s="220"/>
      <c r="BR105" s="220"/>
      <c r="BS105" s="220"/>
      <c r="BT105" s="220"/>
      <c r="BU105" s="220"/>
      <c r="BV105" s="220"/>
      <c r="BW105" s="220"/>
      <c r="BX105" s="220"/>
      <c r="BY105" s="220"/>
      <c r="BZ105" s="220"/>
      <c r="CA105" s="220"/>
      <c r="CB105" s="220"/>
      <c r="CC105" s="220"/>
      <c r="CD105" s="220"/>
      <c r="CE105" s="220"/>
      <c r="CF105" s="220"/>
      <c r="CG105" s="220"/>
      <c r="CH105" s="220"/>
      <c r="CI105" s="220"/>
      <c r="CJ105" s="220"/>
      <c r="CK105" s="220"/>
      <c r="CL105" s="220"/>
      <c r="CM105" s="220"/>
      <c r="CN105" s="220"/>
      <c r="CO105" s="220"/>
      <c r="CP105" s="220"/>
      <c r="CQ105" s="220"/>
      <c r="CR105" s="220"/>
      <c r="CS105" s="220"/>
      <c r="CT105" s="220"/>
      <c r="CU105" s="220"/>
      <c r="CV105" s="220"/>
      <c r="CW105" s="220"/>
      <c r="CX105" s="220"/>
      <c r="CY105" s="220"/>
      <c r="CZ105" s="220"/>
      <c r="DA105" s="220"/>
      <c r="DB105" s="220"/>
      <c r="DC105" s="220"/>
      <c r="DD105" s="220"/>
      <c r="DE105" s="220"/>
      <c r="DF105" s="220"/>
      <c r="DG105" s="220"/>
      <c r="DH105" s="220"/>
      <c r="DI105" s="220"/>
      <c r="DJ105" s="220"/>
      <c r="DK105" s="220"/>
      <c r="DL105" s="220"/>
      <c r="DM105" s="220"/>
      <c r="DN105" s="220"/>
      <c r="DO105" s="220"/>
      <c r="DP105" s="220"/>
      <c r="DQ105" s="220"/>
      <c r="DR105" s="220"/>
      <c r="DS105" s="220"/>
      <c r="DT105" s="220"/>
      <c r="DU105" s="220"/>
      <c r="DV105" s="220"/>
      <c r="DW105" s="220"/>
      <c r="DX105" s="220"/>
      <c r="DY105" s="220"/>
      <c r="DZ105" s="220"/>
      <c r="EA105" s="220"/>
    </row>
    <row r="106" spans="1:131" ht="11.25" customHeight="1" x14ac:dyDescent="0.2">
      <c r="A106" s="230"/>
      <c r="B106" s="230"/>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230"/>
      <c r="AS106" s="230"/>
      <c r="AT106" s="230"/>
      <c r="AU106" s="230"/>
      <c r="AV106" s="230"/>
      <c r="AW106" s="230"/>
      <c r="AX106" s="230"/>
      <c r="AY106" s="230"/>
      <c r="AZ106" s="230"/>
      <c r="BA106" s="230"/>
      <c r="BB106" s="230"/>
      <c r="BC106" s="230"/>
      <c r="BD106" s="230"/>
      <c r="BE106" s="230"/>
      <c r="BF106" s="230"/>
      <c r="BG106" s="230"/>
      <c r="BH106" s="230"/>
      <c r="BI106" s="230"/>
      <c r="BJ106" s="230"/>
      <c r="BK106" s="230"/>
      <c r="BL106" s="230"/>
      <c r="BM106" s="230"/>
      <c r="BN106" s="230"/>
      <c r="BO106" s="230"/>
      <c r="BP106" s="230"/>
      <c r="BQ106" s="220"/>
      <c r="BR106" s="220"/>
      <c r="BS106" s="220"/>
      <c r="BT106" s="220"/>
      <c r="BU106" s="220"/>
      <c r="BV106" s="220"/>
      <c r="BW106" s="220"/>
      <c r="BX106" s="220"/>
      <c r="BY106" s="220"/>
      <c r="BZ106" s="220"/>
      <c r="CA106" s="220"/>
      <c r="CB106" s="220"/>
      <c r="CC106" s="220"/>
      <c r="CD106" s="220"/>
      <c r="CE106" s="220"/>
      <c r="CF106" s="220"/>
      <c r="CG106" s="220"/>
      <c r="CH106" s="220"/>
      <c r="CI106" s="220"/>
      <c r="CJ106" s="220"/>
      <c r="CK106" s="220"/>
      <c r="CL106" s="220"/>
      <c r="CM106" s="220"/>
      <c r="CN106" s="220"/>
      <c r="CO106" s="220"/>
      <c r="CP106" s="220"/>
      <c r="CQ106" s="220"/>
      <c r="CR106" s="220"/>
      <c r="CS106" s="220"/>
      <c r="CT106" s="220"/>
      <c r="CU106" s="220"/>
      <c r="CV106" s="220"/>
      <c r="CW106" s="220"/>
      <c r="CX106" s="220"/>
      <c r="CY106" s="220"/>
      <c r="CZ106" s="220"/>
      <c r="DA106" s="220"/>
      <c r="DB106" s="220"/>
      <c r="DC106" s="220"/>
      <c r="DD106" s="220"/>
      <c r="DE106" s="220"/>
      <c r="DF106" s="220"/>
      <c r="DG106" s="220"/>
      <c r="DH106" s="220"/>
      <c r="DI106" s="220"/>
      <c r="DJ106" s="220"/>
      <c r="DK106" s="220"/>
      <c r="DL106" s="220"/>
      <c r="DM106" s="220"/>
      <c r="DN106" s="220"/>
      <c r="DO106" s="220"/>
      <c r="DP106" s="220"/>
      <c r="DQ106" s="220"/>
      <c r="DR106" s="220"/>
      <c r="DS106" s="220"/>
      <c r="DT106" s="220"/>
      <c r="DU106" s="220"/>
      <c r="DV106" s="220"/>
      <c r="DW106" s="220"/>
      <c r="DX106" s="220"/>
      <c r="DY106" s="220"/>
      <c r="DZ106" s="220"/>
      <c r="EA106" s="220"/>
    </row>
    <row r="107" spans="1:131" s="220" customFormat="1" ht="26.25" customHeight="1" thickBot="1" x14ac:dyDescent="0.25">
      <c r="A107" s="238" t="s">
        <v>339</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38" t="s">
        <v>509</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20" customFormat="1" ht="26.25" customHeight="1" x14ac:dyDescent="0.2">
      <c r="A108" s="918" t="s">
        <v>340</v>
      </c>
      <c r="B108" s="919"/>
      <c r="C108" s="919"/>
      <c r="D108" s="919"/>
      <c r="E108" s="919"/>
      <c r="F108" s="919"/>
      <c r="G108" s="919"/>
      <c r="H108" s="919"/>
      <c r="I108" s="919"/>
      <c r="J108" s="919"/>
      <c r="K108" s="919"/>
      <c r="L108" s="919"/>
      <c r="M108" s="919"/>
      <c r="N108" s="919"/>
      <c r="O108" s="919"/>
      <c r="P108" s="919"/>
      <c r="Q108" s="919"/>
      <c r="R108" s="919"/>
      <c r="S108" s="919"/>
      <c r="T108" s="919"/>
      <c r="U108" s="919"/>
      <c r="V108" s="919"/>
      <c r="W108" s="919"/>
      <c r="X108" s="919"/>
      <c r="Y108" s="919"/>
      <c r="Z108" s="919"/>
      <c r="AA108" s="919"/>
      <c r="AB108" s="919"/>
      <c r="AC108" s="919"/>
      <c r="AD108" s="919"/>
      <c r="AE108" s="919"/>
      <c r="AF108" s="919"/>
      <c r="AG108" s="919"/>
      <c r="AH108" s="919"/>
      <c r="AI108" s="919"/>
      <c r="AJ108" s="919"/>
      <c r="AK108" s="919"/>
      <c r="AL108" s="919"/>
      <c r="AM108" s="919"/>
      <c r="AN108" s="919"/>
      <c r="AO108" s="919"/>
      <c r="AP108" s="919"/>
      <c r="AQ108" s="919"/>
      <c r="AR108" s="919"/>
      <c r="AS108" s="919"/>
      <c r="AT108" s="920"/>
      <c r="AU108" s="918" t="s">
        <v>341</v>
      </c>
      <c r="AV108" s="919"/>
      <c r="AW108" s="919"/>
      <c r="AX108" s="919"/>
      <c r="AY108" s="919"/>
      <c r="AZ108" s="919"/>
      <c r="BA108" s="919"/>
      <c r="BB108" s="919"/>
      <c r="BC108" s="919"/>
      <c r="BD108" s="919"/>
      <c r="BE108" s="919"/>
      <c r="BF108" s="919"/>
      <c r="BG108" s="919"/>
      <c r="BH108" s="919"/>
      <c r="BI108" s="919"/>
      <c r="BJ108" s="919"/>
      <c r="BK108" s="919"/>
      <c r="BL108" s="919"/>
      <c r="BM108" s="919"/>
      <c r="BN108" s="919"/>
      <c r="BO108" s="919"/>
      <c r="BP108" s="919"/>
      <c r="BQ108" s="919"/>
      <c r="BR108" s="919"/>
      <c r="BS108" s="919"/>
      <c r="BT108" s="919"/>
      <c r="BU108" s="919"/>
      <c r="BV108" s="919"/>
      <c r="BW108" s="919"/>
      <c r="BX108" s="919"/>
      <c r="BY108" s="919"/>
      <c r="BZ108" s="919"/>
      <c r="CA108" s="919"/>
      <c r="CB108" s="919"/>
      <c r="CC108" s="919"/>
      <c r="CD108" s="919"/>
      <c r="CE108" s="919"/>
      <c r="CF108" s="919"/>
      <c r="CG108" s="919"/>
      <c r="CH108" s="919"/>
      <c r="CI108" s="919"/>
      <c r="CJ108" s="919"/>
      <c r="CK108" s="919"/>
      <c r="CL108" s="919"/>
      <c r="CM108" s="919"/>
      <c r="CN108" s="919"/>
      <c r="CO108" s="919"/>
      <c r="CP108" s="919"/>
      <c r="CQ108" s="919"/>
      <c r="CR108" s="919"/>
      <c r="CS108" s="919"/>
      <c r="CT108" s="919"/>
      <c r="CU108" s="919"/>
      <c r="CV108" s="919"/>
      <c r="CW108" s="919"/>
      <c r="CX108" s="919"/>
      <c r="CY108" s="919"/>
      <c r="CZ108" s="919"/>
      <c r="DA108" s="919"/>
      <c r="DB108" s="919"/>
      <c r="DC108" s="919"/>
      <c r="DD108" s="919"/>
      <c r="DE108" s="919"/>
      <c r="DF108" s="919"/>
      <c r="DG108" s="919"/>
      <c r="DH108" s="919"/>
      <c r="DI108" s="919"/>
      <c r="DJ108" s="919"/>
      <c r="DK108" s="919"/>
      <c r="DL108" s="919"/>
      <c r="DM108" s="919"/>
      <c r="DN108" s="919"/>
      <c r="DO108" s="919"/>
      <c r="DP108" s="919"/>
      <c r="DQ108" s="919"/>
      <c r="DR108" s="919"/>
      <c r="DS108" s="919"/>
      <c r="DT108" s="919"/>
      <c r="DU108" s="919"/>
      <c r="DV108" s="919"/>
      <c r="DW108" s="919"/>
      <c r="DX108" s="919"/>
      <c r="DY108" s="919"/>
      <c r="DZ108" s="920"/>
    </row>
    <row r="109" spans="1:131" s="220" customFormat="1" ht="26.25" customHeight="1" x14ac:dyDescent="0.2">
      <c r="A109" s="913" t="s">
        <v>342</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3" t="s">
        <v>343</v>
      </c>
      <c r="AB109" s="894"/>
      <c r="AC109" s="894"/>
      <c r="AD109" s="894"/>
      <c r="AE109" s="895"/>
      <c r="AF109" s="893" t="s">
        <v>344</v>
      </c>
      <c r="AG109" s="894"/>
      <c r="AH109" s="894"/>
      <c r="AI109" s="894"/>
      <c r="AJ109" s="895"/>
      <c r="AK109" s="893" t="s">
        <v>250</v>
      </c>
      <c r="AL109" s="894"/>
      <c r="AM109" s="894"/>
      <c r="AN109" s="894"/>
      <c r="AO109" s="895"/>
      <c r="AP109" s="893" t="s">
        <v>345</v>
      </c>
      <c r="AQ109" s="894"/>
      <c r="AR109" s="894"/>
      <c r="AS109" s="894"/>
      <c r="AT109" s="896"/>
      <c r="AU109" s="913" t="s">
        <v>342</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3" t="s">
        <v>343</v>
      </c>
      <c r="BR109" s="894"/>
      <c r="BS109" s="894"/>
      <c r="BT109" s="894"/>
      <c r="BU109" s="895"/>
      <c r="BV109" s="893" t="s">
        <v>344</v>
      </c>
      <c r="BW109" s="894"/>
      <c r="BX109" s="894"/>
      <c r="BY109" s="894"/>
      <c r="BZ109" s="895"/>
      <c r="CA109" s="893" t="s">
        <v>250</v>
      </c>
      <c r="CB109" s="894"/>
      <c r="CC109" s="894"/>
      <c r="CD109" s="894"/>
      <c r="CE109" s="895"/>
      <c r="CF109" s="914" t="s">
        <v>345</v>
      </c>
      <c r="CG109" s="914"/>
      <c r="CH109" s="914"/>
      <c r="CI109" s="914"/>
      <c r="CJ109" s="914"/>
      <c r="CK109" s="893" t="s">
        <v>346</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3" t="s">
        <v>343</v>
      </c>
      <c r="DH109" s="894"/>
      <c r="DI109" s="894"/>
      <c r="DJ109" s="894"/>
      <c r="DK109" s="895"/>
      <c r="DL109" s="893" t="s">
        <v>344</v>
      </c>
      <c r="DM109" s="894"/>
      <c r="DN109" s="894"/>
      <c r="DO109" s="894"/>
      <c r="DP109" s="895"/>
      <c r="DQ109" s="893" t="s">
        <v>250</v>
      </c>
      <c r="DR109" s="894"/>
      <c r="DS109" s="894"/>
      <c r="DT109" s="894"/>
      <c r="DU109" s="895"/>
      <c r="DV109" s="893" t="s">
        <v>345</v>
      </c>
      <c r="DW109" s="894"/>
      <c r="DX109" s="894"/>
      <c r="DY109" s="894"/>
      <c r="DZ109" s="896"/>
    </row>
    <row r="110" spans="1:131" s="220" customFormat="1" ht="26.25" customHeight="1" x14ac:dyDescent="0.2">
      <c r="A110" s="897" t="s">
        <v>347</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0">
        <v>3866942</v>
      </c>
      <c r="AB110" s="901"/>
      <c r="AC110" s="901"/>
      <c r="AD110" s="901"/>
      <c r="AE110" s="902"/>
      <c r="AF110" s="903">
        <v>3949433</v>
      </c>
      <c r="AG110" s="901"/>
      <c r="AH110" s="901"/>
      <c r="AI110" s="901"/>
      <c r="AJ110" s="902"/>
      <c r="AK110" s="903">
        <v>4075039</v>
      </c>
      <c r="AL110" s="901"/>
      <c r="AM110" s="901"/>
      <c r="AN110" s="901"/>
      <c r="AO110" s="902"/>
      <c r="AP110" s="904">
        <v>29.9</v>
      </c>
      <c r="AQ110" s="905"/>
      <c r="AR110" s="905"/>
      <c r="AS110" s="905"/>
      <c r="AT110" s="906"/>
      <c r="AU110" s="907" t="s">
        <v>58</v>
      </c>
      <c r="AV110" s="908"/>
      <c r="AW110" s="908"/>
      <c r="AX110" s="908"/>
      <c r="AY110" s="908"/>
      <c r="AZ110" s="930" t="s">
        <v>348</v>
      </c>
      <c r="BA110" s="898"/>
      <c r="BB110" s="898"/>
      <c r="BC110" s="898"/>
      <c r="BD110" s="898"/>
      <c r="BE110" s="898"/>
      <c r="BF110" s="898"/>
      <c r="BG110" s="898"/>
      <c r="BH110" s="898"/>
      <c r="BI110" s="898"/>
      <c r="BJ110" s="898"/>
      <c r="BK110" s="898"/>
      <c r="BL110" s="898"/>
      <c r="BM110" s="898"/>
      <c r="BN110" s="898"/>
      <c r="BO110" s="898"/>
      <c r="BP110" s="899"/>
      <c r="BQ110" s="931">
        <v>33939705</v>
      </c>
      <c r="BR110" s="932"/>
      <c r="BS110" s="932"/>
      <c r="BT110" s="932"/>
      <c r="BU110" s="932"/>
      <c r="BV110" s="932">
        <v>32403342</v>
      </c>
      <c r="BW110" s="932"/>
      <c r="BX110" s="932"/>
      <c r="BY110" s="932"/>
      <c r="BZ110" s="932"/>
      <c r="CA110" s="932">
        <v>31033919</v>
      </c>
      <c r="CB110" s="932"/>
      <c r="CC110" s="932"/>
      <c r="CD110" s="932"/>
      <c r="CE110" s="932"/>
      <c r="CF110" s="945">
        <v>227.7</v>
      </c>
      <c r="CG110" s="946"/>
      <c r="CH110" s="946"/>
      <c r="CI110" s="946"/>
      <c r="CJ110" s="946"/>
      <c r="CK110" s="947" t="s">
        <v>349</v>
      </c>
      <c r="CL110" s="948"/>
      <c r="CM110" s="930" t="s">
        <v>350</v>
      </c>
      <c r="CN110" s="898"/>
      <c r="CO110" s="898"/>
      <c r="CP110" s="898"/>
      <c r="CQ110" s="898"/>
      <c r="CR110" s="898"/>
      <c r="CS110" s="898"/>
      <c r="CT110" s="898"/>
      <c r="CU110" s="898"/>
      <c r="CV110" s="898"/>
      <c r="CW110" s="898"/>
      <c r="CX110" s="898"/>
      <c r="CY110" s="898"/>
      <c r="CZ110" s="898"/>
      <c r="DA110" s="898"/>
      <c r="DB110" s="898"/>
      <c r="DC110" s="898"/>
      <c r="DD110" s="898"/>
      <c r="DE110" s="898"/>
      <c r="DF110" s="899"/>
      <c r="DG110" s="931" t="s">
        <v>510</v>
      </c>
      <c r="DH110" s="932"/>
      <c r="DI110" s="932"/>
      <c r="DJ110" s="932"/>
      <c r="DK110" s="932"/>
      <c r="DL110" s="932" t="s">
        <v>510</v>
      </c>
      <c r="DM110" s="932"/>
      <c r="DN110" s="932"/>
      <c r="DO110" s="932"/>
      <c r="DP110" s="932"/>
      <c r="DQ110" s="932" t="s">
        <v>479</v>
      </c>
      <c r="DR110" s="932"/>
      <c r="DS110" s="932"/>
      <c r="DT110" s="932"/>
      <c r="DU110" s="932"/>
      <c r="DV110" s="933" t="s">
        <v>510</v>
      </c>
      <c r="DW110" s="933"/>
      <c r="DX110" s="933"/>
      <c r="DY110" s="933"/>
      <c r="DZ110" s="934"/>
    </row>
    <row r="111" spans="1:131" s="220" customFormat="1" ht="26.25" customHeight="1" x14ac:dyDescent="0.2">
      <c r="A111" s="935" t="s">
        <v>351</v>
      </c>
      <c r="B111" s="936"/>
      <c r="C111" s="936"/>
      <c r="D111" s="936"/>
      <c r="E111" s="936"/>
      <c r="F111" s="936"/>
      <c r="G111" s="936"/>
      <c r="H111" s="936"/>
      <c r="I111" s="936"/>
      <c r="J111" s="936"/>
      <c r="K111" s="936"/>
      <c r="L111" s="936"/>
      <c r="M111" s="936"/>
      <c r="N111" s="936"/>
      <c r="O111" s="936"/>
      <c r="P111" s="936"/>
      <c r="Q111" s="936"/>
      <c r="R111" s="936"/>
      <c r="S111" s="936"/>
      <c r="T111" s="936"/>
      <c r="U111" s="936"/>
      <c r="V111" s="936"/>
      <c r="W111" s="936"/>
      <c r="X111" s="936"/>
      <c r="Y111" s="936"/>
      <c r="Z111" s="937"/>
      <c r="AA111" s="938" t="s">
        <v>95</v>
      </c>
      <c r="AB111" s="939"/>
      <c r="AC111" s="939"/>
      <c r="AD111" s="939"/>
      <c r="AE111" s="940"/>
      <c r="AF111" s="941" t="s">
        <v>498</v>
      </c>
      <c r="AG111" s="939"/>
      <c r="AH111" s="939"/>
      <c r="AI111" s="939"/>
      <c r="AJ111" s="940"/>
      <c r="AK111" s="941" t="s">
        <v>498</v>
      </c>
      <c r="AL111" s="939"/>
      <c r="AM111" s="939"/>
      <c r="AN111" s="939"/>
      <c r="AO111" s="940"/>
      <c r="AP111" s="942" t="s">
        <v>498</v>
      </c>
      <c r="AQ111" s="943"/>
      <c r="AR111" s="943"/>
      <c r="AS111" s="943"/>
      <c r="AT111" s="944"/>
      <c r="AU111" s="909"/>
      <c r="AV111" s="910"/>
      <c r="AW111" s="910"/>
      <c r="AX111" s="910"/>
      <c r="AY111" s="910"/>
      <c r="AZ111" s="923" t="s">
        <v>352</v>
      </c>
      <c r="BA111" s="924"/>
      <c r="BB111" s="924"/>
      <c r="BC111" s="924"/>
      <c r="BD111" s="924"/>
      <c r="BE111" s="924"/>
      <c r="BF111" s="924"/>
      <c r="BG111" s="924"/>
      <c r="BH111" s="924"/>
      <c r="BI111" s="924"/>
      <c r="BJ111" s="924"/>
      <c r="BK111" s="924"/>
      <c r="BL111" s="924"/>
      <c r="BM111" s="924"/>
      <c r="BN111" s="924"/>
      <c r="BO111" s="924"/>
      <c r="BP111" s="925"/>
      <c r="BQ111" s="926">
        <v>34159</v>
      </c>
      <c r="BR111" s="927"/>
      <c r="BS111" s="927"/>
      <c r="BT111" s="927"/>
      <c r="BU111" s="927"/>
      <c r="BV111" s="927" t="s">
        <v>498</v>
      </c>
      <c r="BW111" s="927"/>
      <c r="BX111" s="927"/>
      <c r="BY111" s="927"/>
      <c r="BZ111" s="927"/>
      <c r="CA111" s="927" t="s">
        <v>498</v>
      </c>
      <c r="CB111" s="927"/>
      <c r="CC111" s="927"/>
      <c r="CD111" s="927"/>
      <c r="CE111" s="927"/>
      <c r="CF111" s="921" t="s">
        <v>498</v>
      </c>
      <c r="CG111" s="922"/>
      <c r="CH111" s="922"/>
      <c r="CI111" s="922"/>
      <c r="CJ111" s="922"/>
      <c r="CK111" s="949"/>
      <c r="CL111" s="950"/>
      <c r="CM111" s="923" t="s">
        <v>353</v>
      </c>
      <c r="CN111" s="924"/>
      <c r="CO111" s="924"/>
      <c r="CP111" s="924"/>
      <c r="CQ111" s="924"/>
      <c r="CR111" s="924"/>
      <c r="CS111" s="924"/>
      <c r="CT111" s="924"/>
      <c r="CU111" s="924"/>
      <c r="CV111" s="924"/>
      <c r="CW111" s="924"/>
      <c r="CX111" s="924"/>
      <c r="CY111" s="924"/>
      <c r="CZ111" s="924"/>
      <c r="DA111" s="924"/>
      <c r="DB111" s="924"/>
      <c r="DC111" s="924"/>
      <c r="DD111" s="924"/>
      <c r="DE111" s="924"/>
      <c r="DF111" s="925"/>
      <c r="DG111" s="926" t="s">
        <v>510</v>
      </c>
      <c r="DH111" s="927"/>
      <c r="DI111" s="927"/>
      <c r="DJ111" s="927"/>
      <c r="DK111" s="927"/>
      <c r="DL111" s="927" t="s">
        <v>498</v>
      </c>
      <c r="DM111" s="927"/>
      <c r="DN111" s="927"/>
      <c r="DO111" s="927"/>
      <c r="DP111" s="927"/>
      <c r="DQ111" s="927" t="s">
        <v>498</v>
      </c>
      <c r="DR111" s="927"/>
      <c r="DS111" s="927"/>
      <c r="DT111" s="927"/>
      <c r="DU111" s="927"/>
      <c r="DV111" s="928" t="s">
        <v>479</v>
      </c>
      <c r="DW111" s="928"/>
      <c r="DX111" s="928"/>
      <c r="DY111" s="928"/>
      <c r="DZ111" s="929"/>
    </row>
    <row r="112" spans="1:131" s="220" customFormat="1" ht="26.25" customHeight="1" x14ac:dyDescent="0.2">
      <c r="A112" s="953" t="s">
        <v>354</v>
      </c>
      <c r="B112" s="954"/>
      <c r="C112" s="924" t="s">
        <v>355</v>
      </c>
      <c r="D112" s="924"/>
      <c r="E112" s="924"/>
      <c r="F112" s="924"/>
      <c r="G112" s="924"/>
      <c r="H112" s="924"/>
      <c r="I112" s="924"/>
      <c r="J112" s="924"/>
      <c r="K112" s="924"/>
      <c r="L112" s="924"/>
      <c r="M112" s="924"/>
      <c r="N112" s="924"/>
      <c r="O112" s="924"/>
      <c r="P112" s="924"/>
      <c r="Q112" s="924"/>
      <c r="R112" s="924"/>
      <c r="S112" s="924"/>
      <c r="T112" s="924"/>
      <c r="U112" s="924"/>
      <c r="V112" s="924"/>
      <c r="W112" s="924"/>
      <c r="X112" s="924"/>
      <c r="Y112" s="924"/>
      <c r="Z112" s="925"/>
      <c r="AA112" s="959" t="s">
        <v>498</v>
      </c>
      <c r="AB112" s="960"/>
      <c r="AC112" s="960"/>
      <c r="AD112" s="960"/>
      <c r="AE112" s="961"/>
      <c r="AF112" s="962" t="s">
        <v>511</v>
      </c>
      <c r="AG112" s="960"/>
      <c r="AH112" s="960"/>
      <c r="AI112" s="960"/>
      <c r="AJ112" s="961"/>
      <c r="AK112" s="962" t="s">
        <v>510</v>
      </c>
      <c r="AL112" s="960"/>
      <c r="AM112" s="960"/>
      <c r="AN112" s="960"/>
      <c r="AO112" s="961"/>
      <c r="AP112" s="963" t="s">
        <v>498</v>
      </c>
      <c r="AQ112" s="964"/>
      <c r="AR112" s="964"/>
      <c r="AS112" s="964"/>
      <c r="AT112" s="965"/>
      <c r="AU112" s="909"/>
      <c r="AV112" s="910"/>
      <c r="AW112" s="910"/>
      <c r="AX112" s="910"/>
      <c r="AY112" s="910"/>
      <c r="AZ112" s="923" t="s">
        <v>356</v>
      </c>
      <c r="BA112" s="924"/>
      <c r="BB112" s="924"/>
      <c r="BC112" s="924"/>
      <c r="BD112" s="924"/>
      <c r="BE112" s="924"/>
      <c r="BF112" s="924"/>
      <c r="BG112" s="924"/>
      <c r="BH112" s="924"/>
      <c r="BI112" s="924"/>
      <c r="BJ112" s="924"/>
      <c r="BK112" s="924"/>
      <c r="BL112" s="924"/>
      <c r="BM112" s="924"/>
      <c r="BN112" s="924"/>
      <c r="BO112" s="924"/>
      <c r="BP112" s="925"/>
      <c r="BQ112" s="926">
        <v>8700011</v>
      </c>
      <c r="BR112" s="927"/>
      <c r="BS112" s="927"/>
      <c r="BT112" s="927"/>
      <c r="BU112" s="927"/>
      <c r="BV112" s="927">
        <v>7465231</v>
      </c>
      <c r="BW112" s="927"/>
      <c r="BX112" s="927"/>
      <c r="BY112" s="927"/>
      <c r="BZ112" s="927"/>
      <c r="CA112" s="927">
        <v>6475825</v>
      </c>
      <c r="CB112" s="927"/>
      <c r="CC112" s="927"/>
      <c r="CD112" s="927"/>
      <c r="CE112" s="927"/>
      <c r="CF112" s="921">
        <v>47.5</v>
      </c>
      <c r="CG112" s="922"/>
      <c r="CH112" s="922"/>
      <c r="CI112" s="922"/>
      <c r="CJ112" s="922"/>
      <c r="CK112" s="949"/>
      <c r="CL112" s="950"/>
      <c r="CM112" s="923" t="s">
        <v>357</v>
      </c>
      <c r="CN112" s="924"/>
      <c r="CO112" s="924"/>
      <c r="CP112" s="924"/>
      <c r="CQ112" s="924"/>
      <c r="CR112" s="924"/>
      <c r="CS112" s="924"/>
      <c r="CT112" s="924"/>
      <c r="CU112" s="924"/>
      <c r="CV112" s="924"/>
      <c r="CW112" s="924"/>
      <c r="CX112" s="924"/>
      <c r="CY112" s="924"/>
      <c r="CZ112" s="924"/>
      <c r="DA112" s="924"/>
      <c r="DB112" s="924"/>
      <c r="DC112" s="924"/>
      <c r="DD112" s="924"/>
      <c r="DE112" s="924"/>
      <c r="DF112" s="925"/>
      <c r="DG112" s="926">
        <v>34159</v>
      </c>
      <c r="DH112" s="927"/>
      <c r="DI112" s="927"/>
      <c r="DJ112" s="927"/>
      <c r="DK112" s="927"/>
      <c r="DL112" s="927" t="s">
        <v>510</v>
      </c>
      <c r="DM112" s="927"/>
      <c r="DN112" s="927"/>
      <c r="DO112" s="927"/>
      <c r="DP112" s="927"/>
      <c r="DQ112" s="927" t="s">
        <v>498</v>
      </c>
      <c r="DR112" s="927"/>
      <c r="DS112" s="927"/>
      <c r="DT112" s="927"/>
      <c r="DU112" s="927"/>
      <c r="DV112" s="928" t="s">
        <v>95</v>
      </c>
      <c r="DW112" s="928"/>
      <c r="DX112" s="928"/>
      <c r="DY112" s="928"/>
      <c r="DZ112" s="929"/>
    </row>
    <row r="113" spans="1:130" s="220" customFormat="1" ht="26.25" customHeight="1" x14ac:dyDescent="0.2">
      <c r="A113" s="955"/>
      <c r="B113" s="956"/>
      <c r="C113" s="924" t="s">
        <v>358</v>
      </c>
      <c r="D113" s="924"/>
      <c r="E113" s="924"/>
      <c r="F113" s="924"/>
      <c r="G113" s="924"/>
      <c r="H113" s="924"/>
      <c r="I113" s="924"/>
      <c r="J113" s="924"/>
      <c r="K113" s="924"/>
      <c r="L113" s="924"/>
      <c r="M113" s="924"/>
      <c r="N113" s="924"/>
      <c r="O113" s="924"/>
      <c r="P113" s="924"/>
      <c r="Q113" s="924"/>
      <c r="R113" s="924"/>
      <c r="S113" s="924"/>
      <c r="T113" s="924"/>
      <c r="U113" s="924"/>
      <c r="V113" s="924"/>
      <c r="W113" s="924"/>
      <c r="X113" s="924"/>
      <c r="Y113" s="924"/>
      <c r="Z113" s="925"/>
      <c r="AA113" s="938">
        <v>989223</v>
      </c>
      <c r="AB113" s="939"/>
      <c r="AC113" s="939"/>
      <c r="AD113" s="939"/>
      <c r="AE113" s="940"/>
      <c r="AF113" s="941">
        <v>936089</v>
      </c>
      <c r="AG113" s="939"/>
      <c r="AH113" s="939"/>
      <c r="AI113" s="939"/>
      <c r="AJ113" s="940"/>
      <c r="AK113" s="941">
        <v>910067</v>
      </c>
      <c r="AL113" s="939"/>
      <c r="AM113" s="939"/>
      <c r="AN113" s="939"/>
      <c r="AO113" s="940"/>
      <c r="AP113" s="942">
        <v>6.7</v>
      </c>
      <c r="AQ113" s="943"/>
      <c r="AR113" s="943"/>
      <c r="AS113" s="943"/>
      <c r="AT113" s="944"/>
      <c r="AU113" s="909"/>
      <c r="AV113" s="910"/>
      <c r="AW113" s="910"/>
      <c r="AX113" s="910"/>
      <c r="AY113" s="910"/>
      <c r="AZ113" s="923" t="s">
        <v>359</v>
      </c>
      <c r="BA113" s="924"/>
      <c r="BB113" s="924"/>
      <c r="BC113" s="924"/>
      <c r="BD113" s="924"/>
      <c r="BE113" s="924"/>
      <c r="BF113" s="924"/>
      <c r="BG113" s="924"/>
      <c r="BH113" s="924"/>
      <c r="BI113" s="924"/>
      <c r="BJ113" s="924"/>
      <c r="BK113" s="924"/>
      <c r="BL113" s="924"/>
      <c r="BM113" s="924"/>
      <c r="BN113" s="924"/>
      <c r="BO113" s="924"/>
      <c r="BP113" s="925"/>
      <c r="BQ113" s="926">
        <v>19</v>
      </c>
      <c r="BR113" s="927"/>
      <c r="BS113" s="927"/>
      <c r="BT113" s="927"/>
      <c r="BU113" s="927"/>
      <c r="BV113" s="927" t="s">
        <v>95</v>
      </c>
      <c r="BW113" s="927"/>
      <c r="BX113" s="927"/>
      <c r="BY113" s="927"/>
      <c r="BZ113" s="927"/>
      <c r="CA113" s="927" t="s">
        <v>498</v>
      </c>
      <c r="CB113" s="927"/>
      <c r="CC113" s="927"/>
      <c r="CD113" s="927"/>
      <c r="CE113" s="927"/>
      <c r="CF113" s="921" t="s">
        <v>511</v>
      </c>
      <c r="CG113" s="922"/>
      <c r="CH113" s="922"/>
      <c r="CI113" s="922"/>
      <c r="CJ113" s="922"/>
      <c r="CK113" s="949"/>
      <c r="CL113" s="950"/>
      <c r="CM113" s="923" t="s">
        <v>512</v>
      </c>
      <c r="CN113" s="924"/>
      <c r="CO113" s="924"/>
      <c r="CP113" s="924"/>
      <c r="CQ113" s="924"/>
      <c r="CR113" s="924"/>
      <c r="CS113" s="924"/>
      <c r="CT113" s="924"/>
      <c r="CU113" s="924"/>
      <c r="CV113" s="924"/>
      <c r="CW113" s="924"/>
      <c r="CX113" s="924"/>
      <c r="CY113" s="924"/>
      <c r="CZ113" s="924"/>
      <c r="DA113" s="924"/>
      <c r="DB113" s="924"/>
      <c r="DC113" s="924"/>
      <c r="DD113" s="924"/>
      <c r="DE113" s="924"/>
      <c r="DF113" s="925"/>
      <c r="DG113" s="959" t="s">
        <v>511</v>
      </c>
      <c r="DH113" s="960"/>
      <c r="DI113" s="960"/>
      <c r="DJ113" s="960"/>
      <c r="DK113" s="961"/>
      <c r="DL113" s="962" t="s">
        <v>498</v>
      </c>
      <c r="DM113" s="960"/>
      <c r="DN113" s="960"/>
      <c r="DO113" s="960"/>
      <c r="DP113" s="961"/>
      <c r="DQ113" s="962" t="s">
        <v>510</v>
      </c>
      <c r="DR113" s="960"/>
      <c r="DS113" s="960"/>
      <c r="DT113" s="960"/>
      <c r="DU113" s="961"/>
      <c r="DV113" s="963" t="s">
        <v>498</v>
      </c>
      <c r="DW113" s="964"/>
      <c r="DX113" s="964"/>
      <c r="DY113" s="964"/>
      <c r="DZ113" s="965"/>
    </row>
    <row r="114" spans="1:130" s="220" customFormat="1" ht="26.25" customHeight="1" x14ac:dyDescent="0.2">
      <c r="A114" s="955"/>
      <c r="B114" s="956"/>
      <c r="C114" s="924" t="s">
        <v>360</v>
      </c>
      <c r="D114" s="924"/>
      <c r="E114" s="924"/>
      <c r="F114" s="924"/>
      <c r="G114" s="924"/>
      <c r="H114" s="924"/>
      <c r="I114" s="924"/>
      <c r="J114" s="924"/>
      <c r="K114" s="924"/>
      <c r="L114" s="924"/>
      <c r="M114" s="924"/>
      <c r="N114" s="924"/>
      <c r="O114" s="924"/>
      <c r="P114" s="924"/>
      <c r="Q114" s="924"/>
      <c r="R114" s="924"/>
      <c r="S114" s="924"/>
      <c r="T114" s="924"/>
      <c r="U114" s="924"/>
      <c r="V114" s="924"/>
      <c r="W114" s="924"/>
      <c r="X114" s="924"/>
      <c r="Y114" s="924"/>
      <c r="Z114" s="925"/>
      <c r="AA114" s="959">
        <v>432</v>
      </c>
      <c r="AB114" s="960"/>
      <c r="AC114" s="960"/>
      <c r="AD114" s="960"/>
      <c r="AE114" s="961"/>
      <c r="AF114" s="962">
        <v>304</v>
      </c>
      <c r="AG114" s="960"/>
      <c r="AH114" s="960"/>
      <c r="AI114" s="960"/>
      <c r="AJ114" s="961"/>
      <c r="AK114" s="962">
        <v>153</v>
      </c>
      <c r="AL114" s="960"/>
      <c r="AM114" s="960"/>
      <c r="AN114" s="960"/>
      <c r="AO114" s="961"/>
      <c r="AP114" s="963">
        <v>0</v>
      </c>
      <c r="AQ114" s="964"/>
      <c r="AR114" s="964"/>
      <c r="AS114" s="964"/>
      <c r="AT114" s="965"/>
      <c r="AU114" s="909"/>
      <c r="AV114" s="910"/>
      <c r="AW114" s="910"/>
      <c r="AX114" s="910"/>
      <c r="AY114" s="910"/>
      <c r="AZ114" s="923" t="s">
        <v>361</v>
      </c>
      <c r="BA114" s="924"/>
      <c r="BB114" s="924"/>
      <c r="BC114" s="924"/>
      <c r="BD114" s="924"/>
      <c r="BE114" s="924"/>
      <c r="BF114" s="924"/>
      <c r="BG114" s="924"/>
      <c r="BH114" s="924"/>
      <c r="BI114" s="924"/>
      <c r="BJ114" s="924"/>
      <c r="BK114" s="924"/>
      <c r="BL114" s="924"/>
      <c r="BM114" s="924"/>
      <c r="BN114" s="924"/>
      <c r="BO114" s="924"/>
      <c r="BP114" s="925"/>
      <c r="BQ114" s="926">
        <v>4067249</v>
      </c>
      <c r="BR114" s="927"/>
      <c r="BS114" s="927"/>
      <c r="BT114" s="927"/>
      <c r="BU114" s="927"/>
      <c r="BV114" s="927">
        <v>4050552</v>
      </c>
      <c r="BW114" s="927"/>
      <c r="BX114" s="927"/>
      <c r="BY114" s="927"/>
      <c r="BZ114" s="927"/>
      <c r="CA114" s="927">
        <v>4063156</v>
      </c>
      <c r="CB114" s="927"/>
      <c r="CC114" s="927"/>
      <c r="CD114" s="927"/>
      <c r="CE114" s="927"/>
      <c r="CF114" s="921">
        <v>29.8</v>
      </c>
      <c r="CG114" s="922"/>
      <c r="CH114" s="922"/>
      <c r="CI114" s="922"/>
      <c r="CJ114" s="922"/>
      <c r="CK114" s="949"/>
      <c r="CL114" s="950"/>
      <c r="CM114" s="923" t="s">
        <v>362</v>
      </c>
      <c r="CN114" s="924"/>
      <c r="CO114" s="924"/>
      <c r="CP114" s="924"/>
      <c r="CQ114" s="924"/>
      <c r="CR114" s="924"/>
      <c r="CS114" s="924"/>
      <c r="CT114" s="924"/>
      <c r="CU114" s="924"/>
      <c r="CV114" s="924"/>
      <c r="CW114" s="924"/>
      <c r="CX114" s="924"/>
      <c r="CY114" s="924"/>
      <c r="CZ114" s="924"/>
      <c r="DA114" s="924"/>
      <c r="DB114" s="924"/>
      <c r="DC114" s="924"/>
      <c r="DD114" s="924"/>
      <c r="DE114" s="924"/>
      <c r="DF114" s="925"/>
      <c r="DG114" s="959" t="s">
        <v>498</v>
      </c>
      <c r="DH114" s="960"/>
      <c r="DI114" s="960"/>
      <c r="DJ114" s="960"/>
      <c r="DK114" s="961"/>
      <c r="DL114" s="962" t="s">
        <v>498</v>
      </c>
      <c r="DM114" s="960"/>
      <c r="DN114" s="960"/>
      <c r="DO114" s="960"/>
      <c r="DP114" s="961"/>
      <c r="DQ114" s="962" t="s">
        <v>510</v>
      </c>
      <c r="DR114" s="960"/>
      <c r="DS114" s="960"/>
      <c r="DT114" s="960"/>
      <c r="DU114" s="961"/>
      <c r="DV114" s="963" t="s">
        <v>498</v>
      </c>
      <c r="DW114" s="964"/>
      <c r="DX114" s="964"/>
      <c r="DY114" s="964"/>
      <c r="DZ114" s="965"/>
    </row>
    <row r="115" spans="1:130" s="220" customFormat="1" ht="26.25" customHeight="1" x14ac:dyDescent="0.2">
      <c r="A115" s="955"/>
      <c r="B115" s="956"/>
      <c r="C115" s="924" t="s">
        <v>363</v>
      </c>
      <c r="D115" s="924"/>
      <c r="E115" s="924"/>
      <c r="F115" s="924"/>
      <c r="G115" s="924"/>
      <c r="H115" s="924"/>
      <c r="I115" s="924"/>
      <c r="J115" s="924"/>
      <c r="K115" s="924"/>
      <c r="L115" s="924"/>
      <c r="M115" s="924"/>
      <c r="N115" s="924"/>
      <c r="O115" s="924"/>
      <c r="P115" s="924"/>
      <c r="Q115" s="924"/>
      <c r="R115" s="924"/>
      <c r="S115" s="924"/>
      <c r="T115" s="924"/>
      <c r="U115" s="924"/>
      <c r="V115" s="924"/>
      <c r="W115" s="924"/>
      <c r="X115" s="924"/>
      <c r="Y115" s="924"/>
      <c r="Z115" s="925"/>
      <c r="AA115" s="938">
        <v>34880</v>
      </c>
      <c r="AB115" s="939"/>
      <c r="AC115" s="939"/>
      <c r="AD115" s="939"/>
      <c r="AE115" s="940"/>
      <c r="AF115" s="941">
        <v>93663</v>
      </c>
      <c r="AG115" s="939"/>
      <c r="AH115" s="939"/>
      <c r="AI115" s="939"/>
      <c r="AJ115" s="940"/>
      <c r="AK115" s="941">
        <v>48376</v>
      </c>
      <c r="AL115" s="939"/>
      <c r="AM115" s="939"/>
      <c r="AN115" s="939"/>
      <c r="AO115" s="940"/>
      <c r="AP115" s="942">
        <v>0.4</v>
      </c>
      <c r="AQ115" s="943"/>
      <c r="AR115" s="943"/>
      <c r="AS115" s="943"/>
      <c r="AT115" s="944"/>
      <c r="AU115" s="909"/>
      <c r="AV115" s="910"/>
      <c r="AW115" s="910"/>
      <c r="AX115" s="910"/>
      <c r="AY115" s="910"/>
      <c r="AZ115" s="923" t="s">
        <v>364</v>
      </c>
      <c r="BA115" s="924"/>
      <c r="BB115" s="924"/>
      <c r="BC115" s="924"/>
      <c r="BD115" s="924"/>
      <c r="BE115" s="924"/>
      <c r="BF115" s="924"/>
      <c r="BG115" s="924"/>
      <c r="BH115" s="924"/>
      <c r="BI115" s="924"/>
      <c r="BJ115" s="924"/>
      <c r="BK115" s="924"/>
      <c r="BL115" s="924"/>
      <c r="BM115" s="924"/>
      <c r="BN115" s="924"/>
      <c r="BO115" s="924"/>
      <c r="BP115" s="925"/>
      <c r="BQ115" s="926" t="s">
        <v>511</v>
      </c>
      <c r="BR115" s="927"/>
      <c r="BS115" s="927"/>
      <c r="BT115" s="927"/>
      <c r="BU115" s="927"/>
      <c r="BV115" s="927" t="s">
        <v>498</v>
      </c>
      <c r="BW115" s="927"/>
      <c r="BX115" s="927"/>
      <c r="BY115" s="927"/>
      <c r="BZ115" s="927"/>
      <c r="CA115" s="927" t="s">
        <v>95</v>
      </c>
      <c r="CB115" s="927"/>
      <c r="CC115" s="927"/>
      <c r="CD115" s="927"/>
      <c r="CE115" s="927"/>
      <c r="CF115" s="921" t="s">
        <v>510</v>
      </c>
      <c r="CG115" s="922"/>
      <c r="CH115" s="922"/>
      <c r="CI115" s="922"/>
      <c r="CJ115" s="922"/>
      <c r="CK115" s="949"/>
      <c r="CL115" s="950"/>
      <c r="CM115" s="923" t="s">
        <v>365</v>
      </c>
      <c r="CN115" s="924"/>
      <c r="CO115" s="924"/>
      <c r="CP115" s="924"/>
      <c r="CQ115" s="924"/>
      <c r="CR115" s="924"/>
      <c r="CS115" s="924"/>
      <c r="CT115" s="924"/>
      <c r="CU115" s="924"/>
      <c r="CV115" s="924"/>
      <c r="CW115" s="924"/>
      <c r="CX115" s="924"/>
      <c r="CY115" s="924"/>
      <c r="CZ115" s="924"/>
      <c r="DA115" s="924"/>
      <c r="DB115" s="924"/>
      <c r="DC115" s="924"/>
      <c r="DD115" s="924"/>
      <c r="DE115" s="924"/>
      <c r="DF115" s="925"/>
      <c r="DG115" s="959" t="s">
        <v>95</v>
      </c>
      <c r="DH115" s="960"/>
      <c r="DI115" s="960"/>
      <c r="DJ115" s="960"/>
      <c r="DK115" s="961"/>
      <c r="DL115" s="962" t="s">
        <v>511</v>
      </c>
      <c r="DM115" s="960"/>
      <c r="DN115" s="960"/>
      <c r="DO115" s="960"/>
      <c r="DP115" s="961"/>
      <c r="DQ115" s="962" t="s">
        <v>479</v>
      </c>
      <c r="DR115" s="960"/>
      <c r="DS115" s="960"/>
      <c r="DT115" s="960"/>
      <c r="DU115" s="961"/>
      <c r="DV115" s="963" t="s">
        <v>479</v>
      </c>
      <c r="DW115" s="964"/>
      <c r="DX115" s="964"/>
      <c r="DY115" s="964"/>
      <c r="DZ115" s="965"/>
    </row>
    <row r="116" spans="1:130" s="220" customFormat="1" ht="26.25" customHeight="1" x14ac:dyDescent="0.2">
      <c r="A116" s="957"/>
      <c r="B116" s="958"/>
      <c r="C116" s="966" t="s">
        <v>366</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9">
        <v>216</v>
      </c>
      <c r="AB116" s="960"/>
      <c r="AC116" s="960"/>
      <c r="AD116" s="960"/>
      <c r="AE116" s="961"/>
      <c r="AF116" s="962">
        <v>111</v>
      </c>
      <c r="AG116" s="960"/>
      <c r="AH116" s="960"/>
      <c r="AI116" s="960"/>
      <c r="AJ116" s="961"/>
      <c r="AK116" s="962">
        <v>60</v>
      </c>
      <c r="AL116" s="960"/>
      <c r="AM116" s="960"/>
      <c r="AN116" s="960"/>
      <c r="AO116" s="961"/>
      <c r="AP116" s="963">
        <v>0</v>
      </c>
      <c r="AQ116" s="964"/>
      <c r="AR116" s="964"/>
      <c r="AS116" s="964"/>
      <c r="AT116" s="965"/>
      <c r="AU116" s="909"/>
      <c r="AV116" s="910"/>
      <c r="AW116" s="910"/>
      <c r="AX116" s="910"/>
      <c r="AY116" s="910"/>
      <c r="AZ116" s="968" t="s">
        <v>367</v>
      </c>
      <c r="BA116" s="969"/>
      <c r="BB116" s="969"/>
      <c r="BC116" s="969"/>
      <c r="BD116" s="969"/>
      <c r="BE116" s="969"/>
      <c r="BF116" s="969"/>
      <c r="BG116" s="969"/>
      <c r="BH116" s="969"/>
      <c r="BI116" s="969"/>
      <c r="BJ116" s="969"/>
      <c r="BK116" s="969"/>
      <c r="BL116" s="969"/>
      <c r="BM116" s="969"/>
      <c r="BN116" s="969"/>
      <c r="BO116" s="969"/>
      <c r="BP116" s="970"/>
      <c r="BQ116" s="926" t="s">
        <v>510</v>
      </c>
      <c r="BR116" s="927"/>
      <c r="BS116" s="927"/>
      <c r="BT116" s="927"/>
      <c r="BU116" s="927"/>
      <c r="BV116" s="927" t="s">
        <v>510</v>
      </c>
      <c r="BW116" s="927"/>
      <c r="BX116" s="927"/>
      <c r="BY116" s="927"/>
      <c r="BZ116" s="927"/>
      <c r="CA116" s="927" t="s">
        <v>479</v>
      </c>
      <c r="CB116" s="927"/>
      <c r="CC116" s="927"/>
      <c r="CD116" s="927"/>
      <c r="CE116" s="927"/>
      <c r="CF116" s="921" t="s">
        <v>498</v>
      </c>
      <c r="CG116" s="922"/>
      <c r="CH116" s="922"/>
      <c r="CI116" s="922"/>
      <c r="CJ116" s="922"/>
      <c r="CK116" s="949"/>
      <c r="CL116" s="950"/>
      <c r="CM116" s="923" t="s">
        <v>368</v>
      </c>
      <c r="CN116" s="924"/>
      <c r="CO116" s="924"/>
      <c r="CP116" s="924"/>
      <c r="CQ116" s="924"/>
      <c r="CR116" s="924"/>
      <c r="CS116" s="924"/>
      <c r="CT116" s="924"/>
      <c r="CU116" s="924"/>
      <c r="CV116" s="924"/>
      <c r="CW116" s="924"/>
      <c r="CX116" s="924"/>
      <c r="CY116" s="924"/>
      <c r="CZ116" s="924"/>
      <c r="DA116" s="924"/>
      <c r="DB116" s="924"/>
      <c r="DC116" s="924"/>
      <c r="DD116" s="924"/>
      <c r="DE116" s="924"/>
      <c r="DF116" s="925"/>
      <c r="DG116" s="959" t="s">
        <v>498</v>
      </c>
      <c r="DH116" s="960"/>
      <c r="DI116" s="960"/>
      <c r="DJ116" s="960"/>
      <c r="DK116" s="961"/>
      <c r="DL116" s="962" t="s">
        <v>498</v>
      </c>
      <c r="DM116" s="960"/>
      <c r="DN116" s="960"/>
      <c r="DO116" s="960"/>
      <c r="DP116" s="961"/>
      <c r="DQ116" s="962" t="s">
        <v>498</v>
      </c>
      <c r="DR116" s="960"/>
      <c r="DS116" s="960"/>
      <c r="DT116" s="960"/>
      <c r="DU116" s="961"/>
      <c r="DV116" s="963" t="s">
        <v>95</v>
      </c>
      <c r="DW116" s="964"/>
      <c r="DX116" s="964"/>
      <c r="DY116" s="964"/>
      <c r="DZ116" s="965"/>
    </row>
    <row r="117" spans="1:130" s="220" customFormat="1" ht="26.25" customHeight="1" x14ac:dyDescent="0.2">
      <c r="A117" s="913" t="s">
        <v>138</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978" t="s">
        <v>513</v>
      </c>
      <c r="Z117" s="895"/>
      <c r="AA117" s="979">
        <v>4891693</v>
      </c>
      <c r="AB117" s="980"/>
      <c r="AC117" s="980"/>
      <c r="AD117" s="980"/>
      <c r="AE117" s="981"/>
      <c r="AF117" s="982">
        <v>4979600</v>
      </c>
      <c r="AG117" s="980"/>
      <c r="AH117" s="980"/>
      <c r="AI117" s="980"/>
      <c r="AJ117" s="981"/>
      <c r="AK117" s="982">
        <v>5033695</v>
      </c>
      <c r="AL117" s="980"/>
      <c r="AM117" s="980"/>
      <c r="AN117" s="980"/>
      <c r="AO117" s="981"/>
      <c r="AP117" s="983"/>
      <c r="AQ117" s="984"/>
      <c r="AR117" s="984"/>
      <c r="AS117" s="984"/>
      <c r="AT117" s="985"/>
      <c r="AU117" s="909"/>
      <c r="AV117" s="910"/>
      <c r="AW117" s="910"/>
      <c r="AX117" s="910"/>
      <c r="AY117" s="910"/>
      <c r="AZ117" s="975" t="s">
        <v>514</v>
      </c>
      <c r="BA117" s="976"/>
      <c r="BB117" s="976"/>
      <c r="BC117" s="976"/>
      <c r="BD117" s="976"/>
      <c r="BE117" s="976"/>
      <c r="BF117" s="976"/>
      <c r="BG117" s="976"/>
      <c r="BH117" s="976"/>
      <c r="BI117" s="976"/>
      <c r="BJ117" s="976"/>
      <c r="BK117" s="976"/>
      <c r="BL117" s="976"/>
      <c r="BM117" s="976"/>
      <c r="BN117" s="976"/>
      <c r="BO117" s="976"/>
      <c r="BP117" s="977"/>
      <c r="BQ117" s="926" t="s">
        <v>479</v>
      </c>
      <c r="BR117" s="927"/>
      <c r="BS117" s="927"/>
      <c r="BT117" s="927"/>
      <c r="BU117" s="927"/>
      <c r="BV117" s="927" t="s">
        <v>498</v>
      </c>
      <c r="BW117" s="927"/>
      <c r="BX117" s="927"/>
      <c r="BY117" s="927"/>
      <c r="BZ117" s="927"/>
      <c r="CA117" s="927" t="s">
        <v>510</v>
      </c>
      <c r="CB117" s="927"/>
      <c r="CC117" s="927"/>
      <c r="CD117" s="927"/>
      <c r="CE117" s="927"/>
      <c r="CF117" s="921" t="s">
        <v>510</v>
      </c>
      <c r="CG117" s="922"/>
      <c r="CH117" s="922"/>
      <c r="CI117" s="922"/>
      <c r="CJ117" s="922"/>
      <c r="CK117" s="949"/>
      <c r="CL117" s="950"/>
      <c r="CM117" s="923" t="s">
        <v>369</v>
      </c>
      <c r="CN117" s="924"/>
      <c r="CO117" s="924"/>
      <c r="CP117" s="924"/>
      <c r="CQ117" s="924"/>
      <c r="CR117" s="924"/>
      <c r="CS117" s="924"/>
      <c r="CT117" s="924"/>
      <c r="CU117" s="924"/>
      <c r="CV117" s="924"/>
      <c r="CW117" s="924"/>
      <c r="CX117" s="924"/>
      <c r="CY117" s="924"/>
      <c r="CZ117" s="924"/>
      <c r="DA117" s="924"/>
      <c r="DB117" s="924"/>
      <c r="DC117" s="924"/>
      <c r="DD117" s="924"/>
      <c r="DE117" s="924"/>
      <c r="DF117" s="925"/>
      <c r="DG117" s="959" t="s">
        <v>498</v>
      </c>
      <c r="DH117" s="960"/>
      <c r="DI117" s="960"/>
      <c r="DJ117" s="960"/>
      <c r="DK117" s="961"/>
      <c r="DL117" s="962" t="s">
        <v>510</v>
      </c>
      <c r="DM117" s="960"/>
      <c r="DN117" s="960"/>
      <c r="DO117" s="960"/>
      <c r="DP117" s="961"/>
      <c r="DQ117" s="962" t="s">
        <v>95</v>
      </c>
      <c r="DR117" s="960"/>
      <c r="DS117" s="960"/>
      <c r="DT117" s="960"/>
      <c r="DU117" s="961"/>
      <c r="DV117" s="963" t="s">
        <v>95</v>
      </c>
      <c r="DW117" s="964"/>
      <c r="DX117" s="964"/>
      <c r="DY117" s="964"/>
      <c r="DZ117" s="965"/>
    </row>
    <row r="118" spans="1:130" s="220" customFormat="1" ht="26.25" customHeight="1" x14ac:dyDescent="0.2">
      <c r="A118" s="913" t="s">
        <v>346</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3" t="s">
        <v>343</v>
      </c>
      <c r="AB118" s="894"/>
      <c r="AC118" s="894"/>
      <c r="AD118" s="894"/>
      <c r="AE118" s="895"/>
      <c r="AF118" s="893" t="s">
        <v>344</v>
      </c>
      <c r="AG118" s="894"/>
      <c r="AH118" s="894"/>
      <c r="AI118" s="894"/>
      <c r="AJ118" s="895"/>
      <c r="AK118" s="893" t="s">
        <v>250</v>
      </c>
      <c r="AL118" s="894"/>
      <c r="AM118" s="894"/>
      <c r="AN118" s="894"/>
      <c r="AO118" s="895"/>
      <c r="AP118" s="971" t="s">
        <v>345</v>
      </c>
      <c r="AQ118" s="972"/>
      <c r="AR118" s="972"/>
      <c r="AS118" s="972"/>
      <c r="AT118" s="973"/>
      <c r="AU118" s="909"/>
      <c r="AV118" s="910"/>
      <c r="AW118" s="910"/>
      <c r="AX118" s="910"/>
      <c r="AY118" s="910"/>
      <c r="AZ118" s="974" t="s">
        <v>370</v>
      </c>
      <c r="BA118" s="966"/>
      <c r="BB118" s="966"/>
      <c r="BC118" s="966"/>
      <c r="BD118" s="966"/>
      <c r="BE118" s="966"/>
      <c r="BF118" s="966"/>
      <c r="BG118" s="966"/>
      <c r="BH118" s="966"/>
      <c r="BI118" s="966"/>
      <c r="BJ118" s="966"/>
      <c r="BK118" s="966"/>
      <c r="BL118" s="966"/>
      <c r="BM118" s="966"/>
      <c r="BN118" s="966"/>
      <c r="BO118" s="966"/>
      <c r="BP118" s="967"/>
      <c r="BQ118" s="1000" t="s">
        <v>498</v>
      </c>
      <c r="BR118" s="1001"/>
      <c r="BS118" s="1001"/>
      <c r="BT118" s="1001"/>
      <c r="BU118" s="1001"/>
      <c r="BV118" s="1001" t="s">
        <v>498</v>
      </c>
      <c r="BW118" s="1001"/>
      <c r="BX118" s="1001"/>
      <c r="BY118" s="1001"/>
      <c r="BZ118" s="1001"/>
      <c r="CA118" s="1001" t="s">
        <v>95</v>
      </c>
      <c r="CB118" s="1001"/>
      <c r="CC118" s="1001"/>
      <c r="CD118" s="1001"/>
      <c r="CE118" s="1001"/>
      <c r="CF118" s="921" t="s">
        <v>510</v>
      </c>
      <c r="CG118" s="922"/>
      <c r="CH118" s="922"/>
      <c r="CI118" s="922"/>
      <c r="CJ118" s="922"/>
      <c r="CK118" s="949"/>
      <c r="CL118" s="950"/>
      <c r="CM118" s="923" t="s">
        <v>371</v>
      </c>
      <c r="CN118" s="924"/>
      <c r="CO118" s="924"/>
      <c r="CP118" s="924"/>
      <c r="CQ118" s="924"/>
      <c r="CR118" s="924"/>
      <c r="CS118" s="924"/>
      <c r="CT118" s="924"/>
      <c r="CU118" s="924"/>
      <c r="CV118" s="924"/>
      <c r="CW118" s="924"/>
      <c r="CX118" s="924"/>
      <c r="CY118" s="924"/>
      <c r="CZ118" s="924"/>
      <c r="DA118" s="924"/>
      <c r="DB118" s="924"/>
      <c r="DC118" s="924"/>
      <c r="DD118" s="924"/>
      <c r="DE118" s="924"/>
      <c r="DF118" s="925"/>
      <c r="DG118" s="959" t="s">
        <v>498</v>
      </c>
      <c r="DH118" s="960"/>
      <c r="DI118" s="960"/>
      <c r="DJ118" s="960"/>
      <c r="DK118" s="961"/>
      <c r="DL118" s="962" t="s">
        <v>510</v>
      </c>
      <c r="DM118" s="960"/>
      <c r="DN118" s="960"/>
      <c r="DO118" s="960"/>
      <c r="DP118" s="961"/>
      <c r="DQ118" s="962" t="s">
        <v>498</v>
      </c>
      <c r="DR118" s="960"/>
      <c r="DS118" s="960"/>
      <c r="DT118" s="960"/>
      <c r="DU118" s="961"/>
      <c r="DV118" s="963" t="s">
        <v>510</v>
      </c>
      <c r="DW118" s="964"/>
      <c r="DX118" s="964"/>
      <c r="DY118" s="964"/>
      <c r="DZ118" s="965"/>
    </row>
    <row r="119" spans="1:130" s="220" customFormat="1" ht="26.25" customHeight="1" x14ac:dyDescent="0.2">
      <c r="A119" s="1063" t="s">
        <v>349</v>
      </c>
      <c r="B119" s="948"/>
      <c r="C119" s="930" t="s">
        <v>350</v>
      </c>
      <c r="D119" s="898"/>
      <c r="E119" s="898"/>
      <c r="F119" s="898"/>
      <c r="G119" s="898"/>
      <c r="H119" s="898"/>
      <c r="I119" s="898"/>
      <c r="J119" s="898"/>
      <c r="K119" s="898"/>
      <c r="L119" s="898"/>
      <c r="M119" s="898"/>
      <c r="N119" s="898"/>
      <c r="O119" s="898"/>
      <c r="P119" s="898"/>
      <c r="Q119" s="898"/>
      <c r="R119" s="898"/>
      <c r="S119" s="898"/>
      <c r="T119" s="898"/>
      <c r="U119" s="898"/>
      <c r="V119" s="898"/>
      <c r="W119" s="898"/>
      <c r="X119" s="898"/>
      <c r="Y119" s="898"/>
      <c r="Z119" s="899"/>
      <c r="AA119" s="900" t="s">
        <v>479</v>
      </c>
      <c r="AB119" s="901"/>
      <c r="AC119" s="901"/>
      <c r="AD119" s="901"/>
      <c r="AE119" s="902"/>
      <c r="AF119" s="903" t="s">
        <v>498</v>
      </c>
      <c r="AG119" s="901"/>
      <c r="AH119" s="901"/>
      <c r="AI119" s="901"/>
      <c r="AJ119" s="902"/>
      <c r="AK119" s="903" t="s">
        <v>498</v>
      </c>
      <c r="AL119" s="901"/>
      <c r="AM119" s="901"/>
      <c r="AN119" s="901"/>
      <c r="AO119" s="902"/>
      <c r="AP119" s="904" t="s">
        <v>95</v>
      </c>
      <c r="AQ119" s="905"/>
      <c r="AR119" s="905"/>
      <c r="AS119" s="905"/>
      <c r="AT119" s="906"/>
      <c r="AU119" s="911"/>
      <c r="AV119" s="912"/>
      <c r="AW119" s="912"/>
      <c r="AX119" s="912"/>
      <c r="AY119" s="912"/>
      <c r="AZ119" s="240" t="s">
        <v>138</v>
      </c>
      <c r="BA119" s="240"/>
      <c r="BB119" s="240"/>
      <c r="BC119" s="240"/>
      <c r="BD119" s="240"/>
      <c r="BE119" s="240"/>
      <c r="BF119" s="240"/>
      <c r="BG119" s="240"/>
      <c r="BH119" s="240"/>
      <c r="BI119" s="240"/>
      <c r="BJ119" s="240"/>
      <c r="BK119" s="240"/>
      <c r="BL119" s="240"/>
      <c r="BM119" s="240"/>
      <c r="BN119" s="240"/>
      <c r="BO119" s="978" t="s">
        <v>515</v>
      </c>
      <c r="BP119" s="1006"/>
      <c r="BQ119" s="1000">
        <v>46741143</v>
      </c>
      <c r="BR119" s="1001"/>
      <c r="BS119" s="1001"/>
      <c r="BT119" s="1001"/>
      <c r="BU119" s="1001"/>
      <c r="BV119" s="1001">
        <v>43919125</v>
      </c>
      <c r="BW119" s="1001"/>
      <c r="BX119" s="1001"/>
      <c r="BY119" s="1001"/>
      <c r="BZ119" s="1001"/>
      <c r="CA119" s="1001">
        <v>41572900</v>
      </c>
      <c r="CB119" s="1001"/>
      <c r="CC119" s="1001"/>
      <c r="CD119" s="1001"/>
      <c r="CE119" s="1001"/>
      <c r="CF119" s="1002"/>
      <c r="CG119" s="1003"/>
      <c r="CH119" s="1003"/>
      <c r="CI119" s="1003"/>
      <c r="CJ119" s="1004"/>
      <c r="CK119" s="951"/>
      <c r="CL119" s="952"/>
      <c r="CM119" s="974" t="s">
        <v>372</v>
      </c>
      <c r="CN119" s="966"/>
      <c r="CO119" s="966"/>
      <c r="CP119" s="966"/>
      <c r="CQ119" s="966"/>
      <c r="CR119" s="966"/>
      <c r="CS119" s="966"/>
      <c r="CT119" s="966"/>
      <c r="CU119" s="966"/>
      <c r="CV119" s="966"/>
      <c r="CW119" s="966"/>
      <c r="CX119" s="966"/>
      <c r="CY119" s="966"/>
      <c r="CZ119" s="966"/>
      <c r="DA119" s="966"/>
      <c r="DB119" s="966"/>
      <c r="DC119" s="966"/>
      <c r="DD119" s="966"/>
      <c r="DE119" s="966"/>
      <c r="DF119" s="967"/>
      <c r="DG119" s="1005" t="s">
        <v>479</v>
      </c>
      <c r="DH119" s="987"/>
      <c r="DI119" s="987"/>
      <c r="DJ119" s="987"/>
      <c r="DK119" s="988"/>
      <c r="DL119" s="986" t="s">
        <v>95</v>
      </c>
      <c r="DM119" s="987"/>
      <c r="DN119" s="987"/>
      <c r="DO119" s="987"/>
      <c r="DP119" s="988"/>
      <c r="DQ119" s="986" t="s">
        <v>95</v>
      </c>
      <c r="DR119" s="987"/>
      <c r="DS119" s="987"/>
      <c r="DT119" s="987"/>
      <c r="DU119" s="988"/>
      <c r="DV119" s="989" t="s">
        <v>95</v>
      </c>
      <c r="DW119" s="990"/>
      <c r="DX119" s="990"/>
      <c r="DY119" s="990"/>
      <c r="DZ119" s="991"/>
    </row>
    <row r="120" spans="1:130" s="220" customFormat="1" ht="26.25" customHeight="1" x14ac:dyDescent="0.2">
      <c r="A120" s="1064"/>
      <c r="B120" s="950"/>
      <c r="C120" s="923" t="s">
        <v>353</v>
      </c>
      <c r="D120" s="924"/>
      <c r="E120" s="924"/>
      <c r="F120" s="924"/>
      <c r="G120" s="924"/>
      <c r="H120" s="924"/>
      <c r="I120" s="924"/>
      <c r="J120" s="924"/>
      <c r="K120" s="924"/>
      <c r="L120" s="924"/>
      <c r="M120" s="924"/>
      <c r="N120" s="924"/>
      <c r="O120" s="924"/>
      <c r="P120" s="924"/>
      <c r="Q120" s="924"/>
      <c r="R120" s="924"/>
      <c r="S120" s="924"/>
      <c r="T120" s="924"/>
      <c r="U120" s="924"/>
      <c r="V120" s="924"/>
      <c r="W120" s="924"/>
      <c r="X120" s="924"/>
      <c r="Y120" s="924"/>
      <c r="Z120" s="925"/>
      <c r="AA120" s="959" t="s">
        <v>498</v>
      </c>
      <c r="AB120" s="960"/>
      <c r="AC120" s="960"/>
      <c r="AD120" s="960"/>
      <c r="AE120" s="961"/>
      <c r="AF120" s="962" t="s">
        <v>498</v>
      </c>
      <c r="AG120" s="960"/>
      <c r="AH120" s="960"/>
      <c r="AI120" s="960"/>
      <c r="AJ120" s="961"/>
      <c r="AK120" s="962" t="s">
        <v>498</v>
      </c>
      <c r="AL120" s="960"/>
      <c r="AM120" s="960"/>
      <c r="AN120" s="960"/>
      <c r="AO120" s="961"/>
      <c r="AP120" s="963" t="s">
        <v>95</v>
      </c>
      <c r="AQ120" s="964"/>
      <c r="AR120" s="964"/>
      <c r="AS120" s="964"/>
      <c r="AT120" s="965"/>
      <c r="AU120" s="992" t="s">
        <v>373</v>
      </c>
      <c r="AV120" s="993"/>
      <c r="AW120" s="993"/>
      <c r="AX120" s="993"/>
      <c r="AY120" s="994"/>
      <c r="AZ120" s="930" t="s">
        <v>374</v>
      </c>
      <c r="BA120" s="898"/>
      <c r="BB120" s="898"/>
      <c r="BC120" s="898"/>
      <c r="BD120" s="898"/>
      <c r="BE120" s="898"/>
      <c r="BF120" s="898"/>
      <c r="BG120" s="898"/>
      <c r="BH120" s="898"/>
      <c r="BI120" s="898"/>
      <c r="BJ120" s="898"/>
      <c r="BK120" s="898"/>
      <c r="BL120" s="898"/>
      <c r="BM120" s="898"/>
      <c r="BN120" s="898"/>
      <c r="BO120" s="898"/>
      <c r="BP120" s="899"/>
      <c r="BQ120" s="931">
        <v>15963288</v>
      </c>
      <c r="BR120" s="932"/>
      <c r="BS120" s="932"/>
      <c r="BT120" s="932"/>
      <c r="BU120" s="932"/>
      <c r="BV120" s="932">
        <v>16051126</v>
      </c>
      <c r="BW120" s="932"/>
      <c r="BX120" s="932"/>
      <c r="BY120" s="932"/>
      <c r="BZ120" s="932"/>
      <c r="CA120" s="932">
        <v>16994624</v>
      </c>
      <c r="CB120" s="932"/>
      <c r="CC120" s="932"/>
      <c r="CD120" s="932"/>
      <c r="CE120" s="932"/>
      <c r="CF120" s="945">
        <v>124.7</v>
      </c>
      <c r="CG120" s="946"/>
      <c r="CH120" s="946"/>
      <c r="CI120" s="946"/>
      <c r="CJ120" s="946"/>
      <c r="CK120" s="1007" t="s">
        <v>375</v>
      </c>
      <c r="CL120" s="1008"/>
      <c r="CM120" s="1008"/>
      <c r="CN120" s="1008"/>
      <c r="CO120" s="1009"/>
      <c r="CP120" s="1015" t="s">
        <v>516</v>
      </c>
      <c r="CQ120" s="1016"/>
      <c r="CR120" s="1016"/>
      <c r="CS120" s="1016"/>
      <c r="CT120" s="1016"/>
      <c r="CU120" s="1016"/>
      <c r="CV120" s="1016"/>
      <c r="CW120" s="1016"/>
      <c r="CX120" s="1016"/>
      <c r="CY120" s="1016"/>
      <c r="CZ120" s="1016"/>
      <c r="DA120" s="1016"/>
      <c r="DB120" s="1016"/>
      <c r="DC120" s="1016"/>
      <c r="DD120" s="1016"/>
      <c r="DE120" s="1016"/>
      <c r="DF120" s="1017"/>
      <c r="DG120" s="931">
        <v>3940110</v>
      </c>
      <c r="DH120" s="932"/>
      <c r="DI120" s="932"/>
      <c r="DJ120" s="932"/>
      <c r="DK120" s="932"/>
      <c r="DL120" s="932">
        <v>3230827</v>
      </c>
      <c r="DM120" s="932"/>
      <c r="DN120" s="932"/>
      <c r="DO120" s="932"/>
      <c r="DP120" s="932"/>
      <c r="DQ120" s="932">
        <v>2877658</v>
      </c>
      <c r="DR120" s="932"/>
      <c r="DS120" s="932"/>
      <c r="DT120" s="932"/>
      <c r="DU120" s="932"/>
      <c r="DV120" s="933">
        <v>21.1</v>
      </c>
      <c r="DW120" s="933"/>
      <c r="DX120" s="933"/>
      <c r="DY120" s="933"/>
      <c r="DZ120" s="934"/>
    </row>
    <row r="121" spans="1:130" s="220" customFormat="1" ht="26.25" customHeight="1" x14ac:dyDescent="0.2">
      <c r="A121" s="1064"/>
      <c r="B121" s="950"/>
      <c r="C121" s="975" t="s">
        <v>376</v>
      </c>
      <c r="D121" s="976"/>
      <c r="E121" s="976"/>
      <c r="F121" s="976"/>
      <c r="G121" s="976"/>
      <c r="H121" s="976"/>
      <c r="I121" s="976"/>
      <c r="J121" s="976"/>
      <c r="K121" s="976"/>
      <c r="L121" s="976"/>
      <c r="M121" s="976"/>
      <c r="N121" s="976"/>
      <c r="O121" s="976"/>
      <c r="P121" s="976"/>
      <c r="Q121" s="976"/>
      <c r="R121" s="976"/>
      <c r="S121" s="976"/>
      <c r="T121" s="976"/>
      <c r="U121" s="976"/>
      <c r="V121" s="976"/>
      <c r="W121" s="976"/>
      <c r="X121" s="976"/>
      <c r="Y121" s="976"/>
      <c r="Z121" s="977"/>
      <c r="AA121" s="959">
        <v>34344</v>
      </c>
      <c r="AB121" s="960"/>
      <c r="AC121" s="960"/>
      <c r="AD121" s="960"/>
      <c r="AE121" s="961"/>
      <c r="AF121" s="962">
        <v>34156</v>
      </c>
      <c r="AG121" s="960"/>
      <c r="AH121" s="960"/>
      <c r="AI121" s="960"/>
      <c r="AJ121" s="961"/>
      <c r="AK121" s="962" t="s">
        <v>510</v>
      </c>
      <c r="AL121" s="960"/>
      <c r="AM121" s="960"/>
      <c r="AN121" s="960"/>
      <c r="AO121" s="961"/>
      <c r="AP121" s="963" t="s">
        <v>510</v>
      </c>
      <c r="AQ121" s="964"/>
      <c r="AR121" s="964"/>
      <c r="AS121" s="964"/>
      <c r="AT121" s="965"/>
      <c r="AU121" s="995"/>
      <c r="AV121" s="996"/>
      <c r="AW121" s="996"/>
      <c r="AX121" s="996"/>
      <c r="AY121" s="997"/>
      <c r="AZ121" s="923" t="s">
        <v>377</v>
      </c>
      <c r="BA121" s="924"/>
      <c r="BB121" s="924"/>
      <c r="BC121" s="924"/>
      <c r="BD121" s="924"/>
      <c r="BE121" s="924"/>
      <c r="BF121" s="924"/>
      <c r="BG121" s="924"/>
      <c r="BH121" s="924"/>
      <c r="BI121" s="924"/>
      <c r="BJ121" s="924"/>
      <c r="BK121" s="924"/>
      <c r="BL121" s="924"/>
      <c r="BM121" s="924"/>
      <c r="BN121" s="924"/>
      <c r="BO121" s="924"/>
      <c r="BP121" s="925"/>
      <c r="BQ121" s="926">
        <v>490927</v>
      </c>
      <c r="BR121" s="927"/>
      <c r="BS121" s="927"/>
      <c r="BT121" s="927"/>
      <c r="BU121" s="927"/>
      <c r="BV121" s="927">
        <v>569200</v>
      </c>
      <c r="BW121" s="927"/>
      <c r="BX121" s="927"/>
      <c r="BY121" s="927"/>
      <c r="BZ121" s="927"/>
      <c r="CA121" s="927">
        <v>614155</v>
      </c>
      <c r="CB121" s="927"/>
      <c r="CC121" s="927"/>
      <c r="CD121" s="927"/>
      <c r="CE121" s="927"/>
      <c r="CF121" s="921">
        <v>4.5</v>
      </c>
      <c r="CG121" s="922"/>
      <c r="CH121" s="922"/>
      <c r="CI121" s="922"/>
      <c r="CJ121" s="922"/>
      <c r="CK121" s="1010"/>
      <c r="CL121" s="1011"/>
      <c r="CM121" s="1011"/>
      <c r="CN121" s="1011"/>
      <c r="CO121" s="1012"/>
      <c r="CP121" s="1020" t="s">
        <v>517</v>
      </c>
      <c r="CQ121" s="1021"/>
      <c r="CR121" s="1021"/>
      <c r="CS121" s="1021"/>
      <c r="CT121" s="1021"/>
      <c r="CU121" s="1021"/>
      <c r="CV121" s="1021"/>
      <c r="CW121" s="1021"/>
      <c r="CX121" s="1021"/>
      <c r="CY121" s="1021"/>
      <c r="CZ121" s="1021"/>
      <c r="DA121" s="1021"/>
      <c r="DB121" s="1021"/>
      <c r="DC121" s="1021"/>
      <c r="DD121" s="1021"/>
      <c r="DE121" s="1021"/>
      <c r="DF121" s="1022"/>
      <c r="DG121" s="926">
        <v>2288872</v>
      </c>
      <c r="DH121" s="927"/>
      <c r="DI121" s="927"/>
      <c r="DJ121" s="927"/>
      <c r="DK121" s="927"/>
      <c r="DL121" s="927">
        <v>2319581</v>
      </c>
      <c r="DM121" s="927"/>
      <c r="DN121" s="927"/>
      <c r="DO121" s="927"/>
      <c r="DP121" s="927"/>
      <c r="DQ121" s="927">
        <v>2226527</v>
      </c>
      <c r="DR121" s="927"/>
      <c r="DS121" s="927"/>
      <c r="DT121" s="927"/>
      <c r="DU121" s="927"/>
      <c r="DV121" s="928">
        <v>16.3</v>
      </c>
      <c r="DW121" s="928"/>
      <c r="DX121" s="928"/>
      <c r="DY121" s="928"/>
      <c r="DZ121" s="929"/>
    </row>
    <row r="122" spans="1:130" s="220" customFormat="1" ht="26.25" customHeight="1" x14ac:dyDescent="0.2">
      <c r="A122" s="1064"/>
      <c r="B122" s="950"/>
      <c r="C122" s="923" t="s">
        <v>362</v>
      </c>
      <c r="D122" s="924"/>
      <c r="E122" s="924"/>
      <c r="F122" s="924"/>
      <c r="G122" s="924"/>
      <c r="H122" s="924"/>
      <c r="I122" s="924"/>
      <c r="J122" s="924"/>
      <c r="K122" s="924"/>
      <c r="L122" s="924"/>
      <c r="M122" s="924"/>
      <c r="N122" s="924"/>
      <c r="O122" s="924"/>
      <c r="P122" s="924"/>
      <c r="Q122" s="924"/>
      <c r="R122" s="924"/>
      <c r="S122" s="924"/>
      <c r="T122" s="924"/>
      <c r="U122" s="924"/>
      <c r="V122" s="924"/>
      <c r="W122" s="924"/>
      <c r="X122" s="924"/>
      <c r="Y122" s="924"/>
      <c r="Z122" s="925"/>
      <c r="AA122" s="959" t="s">
        <v>498</v>
      </c>
      <c r="AB122" s="960"/>
      <c r="AC122" s="960"/>
      <c r="AD122" s="960"/>
      <c r="AE122" s="961"/>
      <c r="AF122" s="962" t="s">
        <v>510</v>
      </c>
      <c r="AG122" s="960"/>
      <c r="AH122" s="960"/>
      <c r="AI122" s="960"/>
      <c r="AJ122" s="961"/>
      <c r="AK122" s="962" t="s">
        <v>498</v>
      </c>
      <c r="AL122" s="960"/>
      <c r="AM122" s="960"/>
      <c r="AN122" s="960"/>
      <c r="AO122" s="961"/>
      <c r="AP122" s="963" t="s">
        <v>95</v>
      </c>
      <c r="AQ122" s="964"/>
      <c r="AR122" s="964"/>
      <c r="AS122" s="964"/>
      <c r="AT122" s="965"/>
      <c r="AU122" s="995"/>
      <c r="AV122" s="996"/>
      <c r="AW122" s="996"/>
      <c r="AX122" s="996"/>
      <c r="AY122" s="997"/>
      <c r="AZ122" s="974" t="s">
        <v>378</v>
      </c>
      <c r="BA122" s="966"/>
      <c r="BB122" s="966"/>
      <c r="BC122" s="966"/>
      <c r="BD122" s="966"/>
      <c r="BE122" s="966"/>
      <c r="BF122" s="966"/>
      <c r="BG122" s="966"/>
      <c r="BH122" s="966"/>
      <c r="BI122" s="966"/>
      <c r="BJ122" s="966"/>
      <c r="BK122" s="966"/>
      <c r="BL122" s="966"/>
      <c r="BM122" s="966"/>
      <c r="BN122" s="966"/>
      <c r="BO122" s="966"/>
      <c r="BP122" s="967"/>
      <c r="BQ122" s="1000">
        <v>31392440</v>
      </c>
      <c r="BR122" s="1001"/>
      <c r="BS122" s="1001"/>
      <c r="BT122" s="1001"/>
      <c r="BU122" s="1001"/>
      <c r="BV122" s="1001">
        <v>29852125</v>
      </c>
      <c r="BW122" s="1001"/>
      <c r="BX122" s="1001"/>
      <c r="BY122" s="1001"/>
      <c r="BZ122" s="1001"/>
      <c r="CA122" s="1001">
        <v>28880527</v>
      </c>
      <c r="CB122" s="1001"/>
      <c r="CC122" s="1001"/>
      <c r="CD122" s="1001"/>
      <c r="CE122" s="1001"/>
      <c r="CF122" s="1018">
        <v>211.9</v>
      </c>
      <c r="CG122" s="1019"/>
      <c r="CH122" s="1019"/>
      <c r="CI122" s="1019"/>
      <c r="CJ122" s="1019"/>
      <c r="CK122" s="1010"/>
      <c r="CL122" s="1011"/>
      <c r="CM122" s="1011"/>
      <c r="CN122" s="1011"/>
      <c r="CO122" s="1012"/>
      <c r="CP122" s="1020" t="s">
        <v>518</v>
      </c>
      <c r="CQ122" s="1021"/>
      <c r="CR122" s="1021"/>
      <c r="CS122" s="1021"/>
      <c r="CT122" s="1021"/>
      <c r="CU122" s="1021"/>
      <c r="CV122" s="1021"/>
      <c r="CW122" s="1021"/>
      <c r="CX122" s="1021"/>
      <c r="CY122" s="1021"/>
      <c r="CZ122" s="1021"/>
      <c r="DA122" s="1021"/>
      <c r="DB122" s="1021"/>
      <c r="DC122" s="1021"/>
      <c r="DD122" s="1021"/>
      <c r="DE122" s="1021"/>
      <c r="DF122" s="1022"/>
      <c r="DG122" s="926">
        <v>1535598</v>
      </c>
      <c r="DH122" s="927"/>
      <c r="DI122" s="927"/>
      <c r="DJ122" s="927"/>
      <c r="DK122" s="927"/>
      <c r="DL122" s="927">
        <v>1357655</v>
      </c>
      <c r="DM122" s="927"/>
      <c r="DN122" s="927"/>
      <c r="DO122" s="927"/>
      <c r="DP122" s="927"/>
      <c r="DQ122" s="927">
        <v>1239766</v>
      </c>
      <c r="DR122" s="927"/>
      <c r="DS122" s="927"/>
      <c r="DT122" s="927"/>
      <c r="DU122" s="927"/>
      <c r="DV122" s="928">
        <v>9.1</v>
      </c>
      <c r="DW122" s="928"/>
      <c r="DX122" s="928"/>
      <c r="DY122" s="928"/>
      <c r="DZ122" s="929"/>
    </row>
    <row r="123" spans="1:130" s="220" customFormat="1" ht="26.25" customHeight="1" x14ac:dyDescent="0.2">
      <c r="A123" s="1064"/>
      <c r="B123" s="950"/>
      <c r="C123" s="923" t="s">
        <v>368</v>
      </c>
      <c r="D123" s="924"/>
      <c r="E123" s="924"/>
      <c r="F123" s="924"/>
      <c r="G123" s="924"/>
      <c r="H123" s="924"/>
      <c r="I123" s="924"/>
      <c r="J123" s="924"/>
      <c r="K123" s="924"/>
      <c r="L123" s="924"/>
      <c r="M123" s="924"/>
      <c r="N123" s="924"/>
      <c r="O123" s="924"/>
      <c r="P123" s="924"/>
      <c r="Q123" s="924"/>
      <c r="R123" s="924"/>
      <c r="S123" s="924"/>
      <c r="T123" s="924"/>
      <c r="U123" s="924"/>
      <c r="V123" s="924"/>
      <c r="W123" s="924"/>
      <c r="X123" s="924"/>
      <c r="Y123" s="924"/>
      <c r="Z123" s="925"/>
      <c r="AA123" s="959" t="s">
        <v>498</v>
      </c>
      <c r="AB123" s="960"/>
      <c r="AC123" s="960"/>
      <c r="AD123" s="960"/>
      <c r="AE123" s="961"/>
      <c r="AF123" s="962" t="s">
        <v>498</v>
      </c>
      <c r="AG123" s="960"/>
      <c r="AH123" s="960"/>
      <c r="AI123" s="960"/>
      <c r="AJ123" s="961"/>
      <c r="AK123" s="962" t="s">
        <v>510</v>
      </c>
      <c r="AL123" s="960"/>
      <c r="AM123" s="960"/>
      <c r="AN123" s="960"/>
      <c r="AO123" s="961"/>
      <c r="AP123" s="963" t="s">
        <v>498</v>
      </c>
      <c r="AQ123" s="964"/>
      <c r="AR123" s="964"/>
      <c r="AS123" s="964"/>
      <c r="AT123" s="965"/>
      <c r="AU123" s="998"/>
      <c r="AV123" s="999"/>
      <c r="AW123" s="999"/>
      <c r="AX123" s="999"/>
      <c r="AY123" s="999"/>
      <c r="AZ123" s="240" t="s">
        <v>138</v>
      </c>
      <c r="BA123" s="240"/>
      <c r="BB123" s="240"/>
      <c r="BC123" s="240"/>
      <c r="BD123" s="240"/>
      <c r="BE123" s="240"/>
      <c r="BF123" s="240"/>
      <c r="BG123" s="240"/>
      <c r="BH123" s="240"/>
      <c r="BI123" s="240"/>
      <c r="BJ123" s="240"/>
      <c r="BK123" s="240"/>
      <c r="BL123" s="240"/>
      <c r="BM123" s="240"/>
      <c r="BN123" s="240"/>
      <c r="BO123" s="978" t="s">
        <v>519</v>
      </c>
      <c r="BP123" s="1006"/>
      <c r="BQ123" s="1036">
        <v>47846655</v>
      </c>
      <c r="BR123" s="1037"/>
      <c r="BS123" s="1037"/>
      <c r="BT123" s="1037"/>
      <c r="BU123" s="1037"/>
      <c r="BV123" s="1037">
        <v>46472451</v>
      </c>
      <c r="BW123" s="1037"/>
      <c r="BX123" s="1037"/>
      <c r="BY123" s="1037"/>
      <c r="BZ123" s="1037"/>
      <c r="CA123" s="1037">
        <v>46489306</v>
      </c>
      <c r="CB123" s="1037"/>
      <c r="CC123" s="1037"/>
      <c r="CD123" s="1037"/>
      <c r="CE123" s="1037"/>
      <c r="CF123" s="1002"/>
      <c r="CG123" s="1003"/>
      <c r="CH123" s="1003"/>
      <c r="CI123" s="1003"/>
      <c r="CJ123" s="1004"/>
      <c r="CK123" s="1010"/>
      <c r="CL123" s="1011"/>
      <c r="CM123" s="1011"/>
      <c r="CN123" s="1011"/>
      <c r="CO123" s="1012"/>
      <c r="CP123" s="1020" t="s">
        <v>520</v>
      </c>
      <c r="CQ123" s="1021"/>
      <c r="CR123" s="1021"/>
      <c r="CS123" s="1021"/>
      <c r="CT123" s="1021"/>
      <c r="CU123" s="1021"/>
      <c r="CV123" s="1021"/>
      <c r="CW123" s="1021"/>
      <c r="CX123" s="1021"/>
      <c r="CY123" s="1021"/>
      <c r="CZ123" s="1021"/>
      <c r="DA123" s="1021"/>
      <c r="DB123" s="1021"/>
      <c r="DC123" s="1021"/>
      <c r="DD123" s="1021"/>
      <c r="DE123" s="1021"/>
      <c r="DF123" s="1022"/>
      <c r="DG123" s="959">
        <v>935431</v>
      </c>
      <c r="DH123" s="960"/>
      <c r="DI123" s="960"/>
      <c r="DJ123" s="960"/>
      <c r="DK123" s="961"/>
      <c r="DL123" s="962">
        <v>557168</v>
      </c>
      <c r="DM123" s="960"/>
      <c r="DN123" s="960"/>
      <c r="DO123" s="960"/>
      <c r="DP123" s="961"/>
      <c r="DQ123" s="962">
        <v>131874</v>
      </c>
      <c r="DR123" s="960"/>
      <c r="DS123" s="960"/>
      <c r="DT123" s="960"/>
      <c r="DU123" s="961"/>
      <c r="DV123" s="963">
        <v>1</v>
      </c>
      <c r="DW123" s="964"/>
      <c r="DX123" s="964"/>
      <c r="DY123" s="964"/>
      <c r="DZ123" s="965"/>
    </row>
    <row r="124" spans="1:130" s="220" customFormat="1" ht="26.25" customHeight="1" thickBot="1" x14ac:dyDescent="0.25">
      <c r="A124" s="1064"/>
      <c r="B124" s="950"/>
      <c r="C124" s="923" t="s">
        <v>369</v>
      </c>
      <c r="D124" s="924"/>
      <c r="E124" s="924"/>
      <c r="F124" s="924"/>
      <c r="G124" s="924"/>
      <c r="H124" s="924"/>
      <c r="I124" s="924"/>
      <c r="J124" s="924"/>
      <c r="K124" s="924"/>
      <c r="L124" s="924"/>
      <c r="M124" s="924"/>
      <c r="N124" s="924"/>
      <c r="O124" s="924"/>
      <c r="P124" s="924"/>
      <c r="Q124" s="924"/>
      <c r="R124" s="924"/>
      <c r="S124" s="924"/>
      <c r="T124" s="924"/>
      <c r="U124" s="924"/>
      <c r="V124" s="924"/>
      <c r="W124" s="924"/>
      <c r="X124" s="924"/>
      <c r="Y124" s="924"/>
      <c r="Z124" s="925"/>
      <c r="AA124" s="959" t="s">
        <v>498</v>
      </c>
      <c r="AB124" s="960"/>
      <c r="AC124" s="960"/>
      <c r="AD124" s="960"/>
      <c r="AE124" s="961"/>
      <c r="AF124" s="962" t="s">
        <v>510</v>
      </c>
      <c r="AG124" s="960"/>
      <c r="AH124" s="960"/>
      <c r="AI124" s="960"/>
      <c r="AJ124" s="961"/>
      <c r="AK124" s="962" t="s">
        <v>498</v>
      </c>
      <c r="AL124" s="960"/>
      <c r="AM124" s="960"/>
      <c r="AN124" s="960"/>
      <c r="AO124" s="961"/>
      <c r="AP124" s="963" t="s">
        <v>479</v>
      </c>
      <c r="AQ124" s="964"/>
      <c r="AR124" s="964"/>
      <c r="AS124" s="964"/>
      <c r="AT124" s="965"/>
      <c r="AU124" s="1032" t="s">
        <v>379</v>
      </c>
      <c r="AV124" s="1033"/>
      <c r="AW124" s="1033"/>
      <c r="AX124" s="1033"/>
      <c r="AY124" s="1033"/>
      <c r="AZ124" s="1033"/>
      <c r="BA124" s="1033"/>
      <c r="BB124" s="1033"/>
      <c r="BC124" s="1033"/>
      <c r="BD124" s="1033"/>
      <c r="BE124" s="1033"/>
      <c r="BF124" s="1033"/>
      <c r="BG124" s="1033"/>
      <c r="BH124" s="1033"/>
      <c r="BI124" s="1033"/>
      <c r="BJ124" s="1033"/>
      <c r="BK124" s="1033"/>
      <c r="BL124" s="1033"/>
      <c r="BM124" s="1033"/>
      <c r="BN124" s="1033"/>
      <c r="BO124" s="1033"/>
      <c r="BP124" s="1034"/>
      <c r="BQ124" s="1035" t="s">
        <v>510</v>
      </c>
      <c r="BR124" s="1028"/>
      <c r="BS124" s="1028"/>
      <c r="BT124" s="1028"/>
      <c r="BU124" s="1028"/>
      <c r="BV124" s="1028" t="s">
        <v>498</v>
      </c>
      <c r="BW124" s="1028"/>
      <c r="BX124" s="1028"/>
      <c r="BY124" s="1028"/>
      <c r="BZ124" s="1028"/>
      <c r="CA124" s="1028" t="s">
        <v>95</v>
      </c>
      <c r="CB124" s="1028"/>
      <c r="CC124" s="1028"/>
      <c r="CD124" s="1028"/>
      <c r="CE124" s="1028"/>
      <c r="CF124" s="1029"/>
      <c r="CG124" s="1030"/>
      <c r="CH124" s="1030"/>
      <c r="CI124" s="1030"/>
      <c r="CJ124" s="1031"/>
      <c r="CK124" s="1013"/>
      <c r="CL124" s="1013"/>
      <c r="CM124" s="1013"/>
      <c r="CN124" s="1013"/>
      <c r="CO124" s="1014"/>
      <c r="CP124" s="1020" t="s">
        <v>521</v>
      </c>
      <c r="CQ124" s="1021"/>
      <c r="CR124" s="1021"/>
      <c r="CS124" s="1021"/>
      <c r="CT124" s="1021"/>
      <c r="CU124" s="1021"/>
      <c r="CV124" s="1021"/>
      <c r="CW124" s="1021"/>
      <c r="CX124" s="1021"/>
      <c r="CY124" s="1021"/>
      <c r="CZ124" s="1021"/>
      <c r="DA124" s="1021"/>
      <c r="DB124" s="1021"/>
      <c r="DC124" s="1021"/>
      <c r="DD124" s="1021"/>
      <c r="DE124" s="1021"/>
      <c r="DF124" s="1022"/>
      <c r="DG124" s="1005" t="s">
        <v>511</v>
      </c>
      <c r="DH124" s="987"/>
      <c r="DI124" s="987"/>
      <c r="DJ124" s="987"/>
      <c r="DK124" s="988"/>
      <c r="DL124" s="986" t="s">
        <v>510</v>
      </c>
      <c r="DM124" s="987"/>
      <c r="DN124" s="987"/>
      <c r="DO124" s="987"/>
      <c r="DP124" s="988"/>
      <c r="DQ124" s="986" t="s">
        <v>510</v>
      </c>
      <c r="DR124" s="987"/>
      <c r="DS124" s="987"/>
      <c r="DT124" s="987"/>
      <c r="DU124" s="988"/>
      <c r="DV124" s="989" t="s">
        <v>498</v>
      </c>
      <c r="DW124" s="990"/>
      <c r="DX124" s="990"/>
      <c r="DY124" s="990"/>
      <c r="DZ124" s="991"/>
    </row>
    <row r="125" spans="1:130" s="220" customFormat="1" ht="26.25" customHeight="1" x14ac:dyDescent="0.2">
      <c r="A125" s="1064"/>
      <c r="B125" s="950"/>
      <c r="C125" s="923" t="s">
        <v>371</v>
      </c>
      <c r="D125" s="924"/>
      <c r="E125" s="924"/>
      <c r="F125" s="924"/>
      <c r="G125" s="924"/>
      <c r="H125" s="924"/>
      <c r="I125" s="924"/>
      <c r="J125" s="924"/>
      <c r="K125" s="924"/>
      <c r="L125" s="924"/>
      <c r="M125" s="924"/>
      <c r="N125" s="924"/>
      <c r="O125" s="924"/>
      <c r="P125" s="924"/>
      <c r="Q125" s="924"/>
      <c r="R125" s="924"/>
      <c r="S125" s="924"/>
      <c r="T125" s="924"/>
      <c r="U125" s="924"/>
      <c r="V125" s="924"/>
      <c r="W125" s="924"/>
      <c r="X125" s="924"/>
      <c r="Y125" s="924"/>
      <c r="Z125" s="925"/>
      <c r="AA125" s="959" t="s">
        <v>498</v>
      </c>
      <c r="AB125" s="960"/>
      <c r="AC125" s="960"/>
      <c r="AD125" s="960"/>
      <c r="AE125" s="961"/>
      <c r="AF125" s="962" t="s">
        <v>479</v>
      </c>
      <c r="AG125" s="960"/>
      <c r="AH125" s="960"/>
      <c r="AI125" s="960"/>
      <c r="AJ125" s="961"/>
      <c r="AK125" s="962" t="s">
        <v>498</v>
      </c>
      <c r="AL125" s="960"/>
      <c r="AM125" s="960"/>
      <c r="AN125" s="960"/>
      <c r="AO125" s="961"/>
      <c r="AP125" s="963" t="s">
        <v>498</v>
      </c>
      <c r="AQ125" s="964"/>
      <c r="AR125" s="964"/>
      <c r="AS125" s="964"/>
      <c r="AT125" s="965"/>
      <c r="AU125" s="241"/>
      <c r="AV125" s="242"/>
      <c r="AW125" s="242"/>
      <c r="AX125" s="242"/>
      <c r="AY125" s="242"/>
      <c r="AZ125" s="242"/>
      <c r="BA125" s="242"/>
      <c r="BB125" s="242"/>
      <c r="BC125" s="242"/>
      <c r="BD125" s="242"/>
      <c r="BE125" s="242"/>
      <c r="BF125" s="242"/>
      <c r="BG125" s="242"/>
      <c r="BH125" s="242"/>
      <c r="BI125" s="242"/>
      <c r="BJ125" s="242"/>
      <c r="BK125" s="242"/>
      <c r="BL125" s="242"/>
      <c r="BM125" s="242"/>
      <c r="BN125" s="242"/>
      <c r="BO125" s="242"/>
      <c r="BP125" s="242"/>
      <c r="BQ125" s="239"/>
      <c r="BR125" s="239"/>
      <c r="BS125" s="239"/>
      <c r="BT125" s="239"/>
      <c r="BU125" s="239"/>
      <c r="BV125" s="239"/>
      <c r="BW125" s="239"/>
      <c r="BX125" s="239"/>
      <c r="BY125" s="239"/>
      <c r="BZ125" s="239"/>
      <c r="CA125" s="239"/>
      <c r="CB125" s="239"/>
      <c r="CC125" s="239"/>
      <c r="CD125" s="239"/>
      <c r="CE125" s="239"/>
      <c r="CF125" s="239"/>
      <c r="CG125" s="239"/>
      <c r="CH125" s="239"/>
      <c r="CI125" s="239"/>
      <c r="CJ125" s="243"/>
      <c r="CK125" s="1023" t="s">
        <v>380</v>
      </c>
      <c r="CL125" s="1008"/>
      <c r="CM125" s="1008"/>
      <c r="CN125" s="1008"/>
      <c r="CO125" s="1009"/>
      <c r="CP125" s="930" t="s">
        <v>381</v>
      </c>
      <c r="CQ125" s="898"/>
      <c r="CR125" s="898"/>
      <c r="CS125" s="898"/>
      <c r="CT125" s="898"/>
      <c r="CU125" s="898"/>
      <c r="CV125" s="898"/>
      <c r="CW125" s="898"/>
      <c r="CX125" s="898"/>
      <c r="CY125" s="898"/>
      <c r="CZ125" s="898"/>
      <c r="DA125" s="898"/>
      <c r="DB125" s="898"/>
      <c r="DC125" s="898"/>
      <c r="DD125" s="898"/>
      <c r="DE125" s="898"/>
      <c r="DF125" s="899"/>
      <c r="DG125" s="931" t="s">
        <v>510</v>
      </c>
      <c r="DH125" s="932"/>
      <c r="DI125" s="932"/>
      <c r="DJ125" s="932"/>
      <c r="DK125" s="932"/>
      <c r="DL125" s="932" t="s">
        <v>510</v>
      </c>
      <c r="DM125" s="932"/>
      <c r="DN125" s="932"/>
      <c r="DO125" s="932"/>
      <c r="DP125" s="932"/>
      <c r="DQ125" s="932" t="s">
        <v>511</v>
      </c>
      <c r="DR125" s="932"/>
      <c r="DS125" s="932"/>
      <c r="DT125" s="932"/>
      <c r="DU125" s="932"/>
      <c r="DV125" s="933" t="s">
        <v>498</v>
      </c>
      <c r="DW125" s="933"/>
      <c r="DX125" s="933"/>
      <c r="DY125" s="933"/>
      <c r="DZ125" s="934"/>
    </row>
    <row r="126" spans="1:130" s="220" customFormat="1" ht="26.25" customHeight="1" thickBot="1" x14ac:dyDescent="0.25">
      <c r="A126" s="1064"/>
      <c r="B126" s="950"/>
      <c r="C126" s="923" t="s">
        <v>372</v>
      </c>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5"/>
      <c r="AA126" s="959" t="s">
        <v>498</v>
      </c>
      <c r="AB126" s="960"/>
      <c r="AC126" s="960"/>
      <c r="AD126" s="960"/>
      <c r="AE126" s="961"/>
      <c r="AF126" s="962" t="s">
        <v>95</v>
      </c>
      <c r="AG126" s="960"/>
      <c r="AH126" s="960"/>
      <c r="AI126" s="960"/>
      <c r="AJ126" s="961"/>
      <c r="AK126" s="962" t="s">
        <v>95</v>
      </c>
      <c r="AL126" s="960"/>
      <c r="AM126" s="960"/>
      <c r="AN126" s="960"/>
      <c r="AO126" s="961"/>
      <c r="AP126" s="963" t="s">
        <v>510</v>
      </c>
      <c r="AQ126" s="964"/>
      <c r="AR126" s="964"/>
      <c r="AS126" s="964"/>
      <c r="AT126" s="965"/>
      <c r="AU126" s="239"/>
      <c r="AV126" s="239"/>
      <c r="AW126" s="239"/>
      <c r="AX126" s="239"/>
      <c r="AY126" s="239"/>
      <c r="AZ126" s="239"/>
      <c r="BA126" s="239"/>
      <c r="BB126" s="239"/>
      <c r="BC126" s="239"/>
      <c r="BD126" s="239"/>
      <c r="BE126" s="239"/>
      <c r="BF126" s="239"/>
      <c r="BG126" s="239"/>
      <c r="BH126" s="239"/>
      <c r="BI126" s="239"/>
      <c r="BJ126" s="239"/>
      <c r="BK126" s="239"/>
      <c r="BL126" s="239"/>
      <c r="BM126" s="239"/>
      <c r="BN126" s="239"/>
      <c r="BO126" s="239"/>
      <c r="BP126" s="239"/>
      <c r="BQ126" s="239"/>
      <c r="BR126" s="239"/>
      <c r="BS126" s="239"/>
      <c r="BT126" s="239"/>
      <c r="BU126" s="239"/>
      <c r="BV126" s="239"/>
      <c r="BW126" s="239"/>
      <c r="BX126" s="239"/>
      <c r="BY126" s="239"/>
      <c r="BZ126" s="239"/>
      <c r="CA126" s="239"/>
      <c r="CB126" s="239"/>
      <c r="CC126" s="239"/>
      <c r="CD126" s="244"/>
      <c r="CE126" s="244"/>
      <c r="CF126" s="244"/>
      <c r="CG126" s="239"/>
      <c r="CH126" s="239"/>
      <c r="CI126" s="239"/>
      <c r="CJ126" s="243"/>
      <c r="CK126" s="1024"/>
      <c r="CL126" s="1011"/>
      <c r="CM126" s="1011"/>
      <c r="CN126" s="1011"/>
      <c r="CO126" s="1012"/>
      <c r="CP126" s="923" t="s">
        <v>382</v>
      </c>
      <c r="CQ126" s="924"/>
      <c r="CR126" s="924"/>
      <c r="CS126" s="924"/>
      <c r="CT126" s="924"/>
      <c r="CU126" s="924"/>
      <c r="CV126" s="924"/>
      <c r="CW126" s="924"/>
      <c r="CX126" s="924"/>
      <c r="CY126" s="924"/>
      <c r="CZ126" s="924"/>
      <c r="DA126" s="924"/>
      <c r="DB126" s="924"/>
      <c r="DC126" s="924"/>
      <c r="DD126" s="924"/>
      <c r="DE126" s="924"/>
      <c r="DF126" s="925"/>
      <c r="DG126" s="926" t="s">
        <v>95</v>
      </c>
      <c r="DH126" s="927"/>
      <c r="DI126" s="927"/>
      <c r="DJ126" s="927"/>
      <c r="DK126" s="927"/>
      <c r="DL126" s="927" t="s">
        <v>479</v>
      </c>
      <c r="DM126" s="927"/>
      <c r="DN126" s="927"/>
      <c r="DO126" s="927"/>
      <c r="DP126" s="927"/>
      <c r="DQ126" s="927" t="s">
        <v>95</v>
      </c>
      <c r="DR126" s="927"/>
      <c r="DS126" s="927"/>
      <c r="DT126" s="927"/>
      <c r="DU126" s="927"/>
      <c r="DV126" s="928" t="s">
        <v>479</v>
      </c>
      <c r="DW126" s="928"/>
      <c r="DX126" s="928"/>
      <c r="DY126" s="928"/>
      <c r="DZ126" s="929"/>
    </row>
    <row r="127" spans="1:130" s="220" customFormat="1" ht="26.25" customHeight="1" x14ac:dyDescent="0.2">
      <c r="A127" s="1065"/>
      <c r="B127" s="952"/>
      <c r="C127" s="974" t="s">
        <v>383</v>
      </c>
      <c r="D127" s="966"/>
      <c r="E127" s="966"/>
      <c r="F127" s="966"/>
      <c r="G127" s="966"/>
      <c r="H127" s="966"/>
      <c r="I127" s="966"/>
      <c r="J127" s="966"/>
      <c r="K127" s="966"/>
      <c r="L127" s="966"/>
      <c r="M127" s="966"/>
      <c r="N127" s="966"/>
      <c r="O127" s="966"/>
      <c r="P127" s="966"/>
      <c r="Q127" s="966"/>
      <c r="R127" s="966"/>
      <c r="S127" s="966"/>
      <c r="T127" s="966"/>
      <c r="U127" s="966"/>
      <c r="V127" s="966"/>
      <c r="W127" s="966"/>
      <c r="X127" s="966"/>
      <c r="Y127" s="966"/>
      <c r="Z127" s="967"/>
      <c r="AA127" s="959">
        <v>536</v>
      </c>
      <c r="AB127" s="960"/>
      <c r="AC127" s="960"/>
      <c r="AD127" s="960"/>
      <c r="AE127" s="961"/>
      <c r="AF127" s="962">
        <v>59507</v>
      </c>
      <c r="AG127" s="960"/>
      <c r="AH127" s="960"/>
      <c r="AI127" s="960"/>
      <c r="AJ127" s="961"/>
      <c r="AK127" s="962">
        <v>48376</v>
      </c>
      <c r="AL127" s="960"/>
      <c r="AM127" s="960"/>
      <c r="AN127" s="960"/>
      <c r="AO127" s="961"/>
      <c r="AP127" s="963">
        <v>0.4</v>
      </c>
      <c r="AQ127" s="964"/>
      <c r="AR127" s="964"/>
      <c r="AS127" s="964"/>
      <c r="AT127" s="965"/>
      <c r="AU127" s="239"/>
      <c r="AV127" s="239"/>
      <c r="AW127" s="239"/>
      <c r="AX127" s="1038" t="s">
        <v>384</v>
      </c>
      <c r="AY127" s="1039"/>
      <c r="AZ127" s="1039"/>
      <c r="BA127" s="1039"/>
      <c r="BB127" s="1039"/>
      <c r="BC127" s="1039"/>
      <c r="BD127" s="1039"/>
      <c r="BE127" s="1040"/>
      <c r="BF127" s="1041" t="s">
        <v>385</v>
      </c>
      <c r="BG127" s="1039"/>
      <c r="BH127" s="1039"/>
      <c r="BI127" s="1039"/>
      <c r="BJ127" s="1039"/>
      <c r="BK127" s="1039"/>
      <c r="BL127" s="1040"/>
      <c r="BM127" s="1041" t="s">
        <v>522</v>
      </c>
      <c r="BN127" s="1039"/>
      <c r="BO127" s="1039"/>
      <c r="BP127" s="1039"/>
      <c r="BQ127" s="1039"/>
      <c r="BR127" s="1039"/>
      <c r="BS127" s="1040"/>
      <c r="BT127" s="1041" t="s">
        <v>523</v>
      </c>
      <c r="BU127" s="1039"/>
      <c r="BV127" s="1039"/>
      <c r="BW127" s="1039"/>
      <c r="BX127" s="1039"/>
      <c r="BY127" s="1039"/>
      <c r="BZ127" s="1062"/>
      <c r="CA127" s="239"/>
      <c r="CB127" s="239"/>
      <c r="CC127" s="239"/>
      <c r="CD127" s="244"/>
      <c r="CE127" s="244"/>
      <c r="CF127" s="244"/>
      <c r="CG127" s="239"/>
      <c r="CH127" s="239"/>
      <c r="CI127" s="239"/>
      <c r="CJ127" s="243"/>
      <c r="CK127" s="1024"/>
      <c r="CL127" s="1011"/>
      <c r="CM127" s="1011"/>
      <c r="CN127" s="1011"/>
      <c r="CO127" s="1012"/>
      <c r="CP127" s="923" t="s">
        <v>524</v>
      </c>
      <c r="CQ127" s="924"/>
      <c r="CR127" s="924"/>
      <c r="CS127" s="924"/>
      <c r="CT127" s="924"/>
      <c r="CU127" s="924"/>
      <c r="CV127" s="924"/>
      <c r="CW127" s="924"/>
      <c r="CX127" s="924"/>
      <c r="CY127" s="924"/>
      <c r="CZ127" s="924"/>
      <c r="DA127" s="924"/>
      <c r="DB127" s="924"/>
      <c r="DC127" s="924"/>
      <c r="DD127" s="924"/>
      <c r="DE127" s="924"/>
      <c r="DF127" s="925"/>
      <c r="DG127" s="926" t="s">
        <v>498</v>
      </c>
      <c r="DH127" s="927"/>
      <c r="DI127" s="927"/>
      <c r="DJ127" s="927"/>
      <c r="DK127" s="927"/>
      <c r="DL127" s="927" t="s">
        <v>498</v>
      </c>
      <c r="DM127" s="927"/>
      <c r="DN127" s="927"/>
      <c r="DO127" s="927"/>
      <c r="DP127" s="927"/>
      <c r="DQ127" s="927" t="s">
        <v>498</v>
      </c>
      <c r="DR127" s="927"/>
      <c r="DS127" s="927"/>
      <c r="DT127" s="927"/>
      <c r="DU127" s="927"/>
      <c r="DV127" s="928" t="s">
        <v>95</v>
      </c>
      <c r="DW127" s="928"/>
      <c r="DX127" s="928"/>
      <c r="DY127" s="928"/>
      <c r="DZ127" s="929"/>
    </row>
    <row r="128" spans="1:130" s="220" customFormat="1" ht="26.25" customHeight="1" thickBot="1" x14ac:dyDescent="0.25">
      <c r="A128" s="1048" t="s">
        <v>386</v>
      </c>
      <c r="B128" s="1049"/>
      <c r="C128" s="1049"/>
      <c r="D128" s="1049"/>
      <c r="E128" s="1049"/>
      <c r="F128" s="1049"/>
      <c r="G128" s="1049"/>
      <c r="H128" s="1049"/>
      <c r="I128" s="1049"/>
      <c r="J128" s="1049"/>
      <c r="K128" s="1049"/>
      <c r="L128" s="1049"/>
      <c r="M128" s="1049"/>
      <c r="N128" s="1049"/>
      <c r="O128" s="1049"/>
      <c r="P128" s="1049"/>
      <c r="Q128" s="1049"/>
      <c r="R128" s="1049"/>
      <c r="S128" s="1049"/>
      <c r="T128" s="1049"/>
      <c r="U128" s="1049"/>
      <c r="V128" s="1049"/>
      <c r="W128" s="1050" t="s">
        <v>525</v>
      </c>
      <c r="X128" s="1050"/>
      <c r="Y128" s="1050"/>
      <c r="Z128" s="1051"/>
      <c r="AA128" s="1052">
        <v>77751</v>
      </c>
      <c r="AB128" s="1053"/>
      <c r="AC128" s="1053"/>
      <c r="AD128" s="1053"/>
      <c r="AE128" s="1054"/>
      <c r="AF128" s="1055">
        <v>99058</v>
      </c>
      <c r="AG128" s="1053"/>
      <c r="AH128" s="1053"/>
      <c r="AI128" s="1053"/>
      <c r="AJ128" s="1054"/>
      <c r="AK128" s="1055">
        <v>201956</v>
      </c>
      <c r="AL128" s="1053"/>
      <c r="AM128" s="1053"/>
      <c r="AN128" s="1053"/>
      <c r="AO128" s="1054"/>
      <c r="AP128" s="1056"/>
      <c r="AQ128" s="1057"/>
      <c r="AR128" s="1057"/>
      <c r="AS128" s="1057"/>
      <c r="AT128" s="1058"/>
      <c r="AU128" s="239"/>
      <c r="AV128" s="239"/>
      <c r="AW128" s="239"/>
      <c r="AX128" s="897" t="s">
        <v>387</v>
      </c>
      <c r="AY128" s="898"/>
      <c r="AZ128" s="898"/>
      <c r="BA128" s="898"/>
      <c r="BB128" s="898"/>
      <c r="BC128" s="898"/>
      <c r="BD128" s="898"/>
      <c r="BE128" s="899"/>
      <c r="BF128" s="1059" t="s">
        <v>498</v>
      </c>
      <c r="BG128" s="1060"/>
      <c r="BH128" s="1060"/>
      <c r="BI128" s="1060"/>
      <c r="BJ128" s="1060"/>
      <c r="BK128" s="1060"/>
      <c r="BL128" s="1061"/>
      <c r="BM128" s="1059">
        <v>12.65</v>
      </c>
      <c r="BN128" s="1060"/>
      <c r="BO128" s="1060"/>
      <c r="BP128" s="1060"/>
      <c r="BQ128" s="1060"/>
      <c r="BR128" s="1060"/>
      <c r="BS128" s="1061"/>
      <c r="BT128" s="1059">
        <v>20</v>
      </c>
      <c r="BU128" s="1060"/>
      <c r="BV128" s="1060"/>
      <c r="BW128" s="1060"/>
      <c r="BX128" s="1060"/>
      <c r="BY128" s="1060"/>
      <c r="BZ128" s="1077"/>
      <c r="CA128" s="244"/>
      <c r="CB128" s="244"/>
      <c r="CC128" s="244"/>
      <c r="CD128" s="244"/>
      <c r="CE128" s="244"/>
      <c r="CF128" s="244"/>
      <c r="CG128" s="239"/>
      <c r="CH128" s="239"/>
      <c r="CI128" s="239"/>
      <c r="CJ128" s="243"/>
      <c r="CK128" s="1025"/>
      <c r="CL128" s="1026"/>
      <c r="CM128" s="1026"/>
      <c r="CN128" s="1026"/>
      <c r="CO128" s="1027"/>
      <c r="CP128" s="1042" t="s">
        <v>388</v>
      </c>
      <c r="CQ128" s="740"/>
      <c r="CR128" s="740"/>
      <c r="CS128" s="740"/>
      <c r="CT128" s="740"/>
      <c r="CU128" s="740"/>
      <c r="CV128" s="740"/>
      <c r="CW128" s="740"/>
      <c r="CX128" s="740"/>
      <c r="CY128" s="740"/>
      <c r="CZ128" s="740"/>
      <c r="DA128" s="740"/>
      <c r="DB128" s="740"/>
      <c r="DC128" s="740"/>
      <c r="DD128" s="740"/>
      <c r="DE128" s="740"/>
      <c r="DF128" s="1043"/>
      <c r="DG128" s="1044" t="s">
        <v>510</v>
      </c>
      <c r="DH128" s="1045"/>
      <c r="DI128" s="1045"/>
      <c r="DJ128" s="1045"/>
      <c r="DK128" s="1045"/>
      <c r="DL128" s="1045" t="s">
        <v>510</v>
      </c>
      <c r="DM128" s="1045"/>
      <c r="DN128" s="1045"/>
      <c r="DO128" s="1045"/>
      <c r="DP128" s="1045"/>
      <c r="DQ128" s="1045" t="s">
        <v>510</v>
      </c>
      <c r="DR128" s="1045"/>
      <c r="DS128" s="1045"/>
      <c r="DT128" s="1045"/>
      <c r="DU128" s="1045"/>
      <c r="DV128" s="1046" t="s">
        <v>95</v>
      </c>
      <c r="DW128" s="1046"/>
      <c r="DX128" s="1046"/>
      <c r="DY128" s="1046"/>
      <c r="DZ128" s="1047"/>
    </row>
    <row r="129" spans="1:131" s="220" customFormat="1" ht="26.25" customHeight="1" x14ac:dyDescent="0.2">
      <c r="A129" s="935" t="s">
        <v>81</v>
      </c>
      <c r="B129" s="936"/>
      <c r="C129" s="936"/>
      <c r="D129" s="936"/>
      <c r="E129" s="936"/>
      <c r="F129" s="936"/>
      <c r="G129" s="936"/>
      <c r="H129" s="936"/>
      <c r="I129" s="936"/>
      <c r="J129" s="936"/>
      <c r="K129" s="936"/>
      <c r="L129" s="936"/>
      <c r="M129" s="936"/>
      <c r="N129" s="936"/>
      <c r="O129" s="936"/>
      <c r="P129" s="936"/>
      <c r="Q129" s="936"/>
      <c r="R129" s="936"/>
      <c r="S129" s="936"/>
      <c r="T129" s="936"/>
      <c r="U129" s="936"/>
      <c r="V129" s="936"/>
      <c r="W129" s="1071" t="s">
        <v>389</v>
      </c>
      <c r="X129" s="1072"/>
      <c r="Y129" s="1072"/>
      <c r="Z129" s="1073"/>
      <c r="AA129" s="959">
        <v>17024464</v>
      </c>
      <c r="AB129" s="960"/>
      <c r="AC129" s="960"/>
      <c r="AD129" s="960"/>
      <c r="AE129" s="961"/>
      <c r="AF129" s="962">
        <v>17631866</v>
      </c>
      <c r="AG129" s="960"/>
      <c r="AH129" s="960"/>
      <c r="AI129" s="960"/>
      <c r="AJ129" s="961"/>
      <c r="AK129" s="962">
        <v>16981218</v>
      </c>
      <c r="AL129" s="960"/>
      <c r="AM129" s="960"/>
      <c r="AN129" s="960"/>
      <c r="AO129" s="961"/>
      <c r="AP129" s="1074"/>
      <c r="AQ129" s="1075"/>
      <c r="AR129" s="1075"/>
      <c r="AS129" s="1075"/>
      <c r="AT129" s="1076"/>
      <c r="AU129" s="222"/>
      <c r="AV129" s="222"/>
      <c r="AW129" s="222"/>
      <c r="AX129" s="1066" t="s">
        <v>390</v>
      </c>
      <c r="AY129" s="924"/>
      <c r="AZ129" s="924"/>
      <c r="BA129" s="924"/>
      <c r="BB129" s="924"/>
      <c r="BC129" s="924"/>
      <c r="BD129" s="924"/>
      <c r="BE129" s="925"/>
      <c r="BF129" s="1067" t="s">
        <v>479</v>
      </c>
      <c r="BG129" s="1068"/>
      <c r="BH129" s="1068"/>
      <c r="BI129" s="1068"/>
      <c r="BJ129" s="1068"/>
      <c r="BK129" s="1068"/>
      <c r="BL129" s="1069"/>
      <c r="BM129" s="1067">
        <v>17.649999999999999</v>
      </c>
      <c r="BN129" s="1068"/>
      <c r="BO129" s="1068"/>
      <c r="BP129" s="1068"/>
      <c r="BQ129" s="1068"/>
      <c r="BR129" s="1068"/>
      <c r="BS129" s="1069"/>
      <c r="BT129" s="1067">
        <v>30</v>
      </c>
      <c r="BU129" s="1068"/>
      <c r="BV129" s="1068"/>
      <c r="BW129" s="1068"/>
      <c r="BX129" s="1068"/>
      <c r="BY129" s="1068"/>
      <c r="BZ129" s="1070"/>
      <c r="CA129" s="245"/>
      <c r="CB129" s="245"/>
      <c r="CC129" s="245"/>
      <c r="CD129" s="245"/>
      <c r="CE129" s="245"/>
      <c r="CF129" s="245"/>
      <c r="CG129" s="245"/>
      <c r="CH129" s="245"/>
      <c r="CI129" s="245"/>
      <c r="CJ129" s="245"/>
      <c r="CK129" s="245"/>
      <c r="CL129" s="245"/>
      <c r="CM129" s="245"/>
      <c r="CN129" s="245"/>
      <c r="CO129" s="245"/>
      <c r="CP129" s="245"/>
      <c r="CQ129" s="245"/>
      <c r="CR129" s="245"/>
      <c r="CS129" s="245"/>
      <c r="CT129" s="245"/>
      <c r="CU129" s="245"/>
      <c r="CV129" s="245"/>
      <c r="CW129" s="245"/>
      <c r="CX129" s="245"/>
      <c r="CY129" s="245"/>
      <c r="CZ129" s="245"/>
      <c r="DA129" s="245"/>
      <c r="DB129" s="245"/>
      <c r="DC129" s="245"/>
      <c r="DD129" s="245"/>
      <c r="DE129" s="245"/>
      <c r="DF129" s="245"/>
      <c r="DG129" s="245"/>
      <c r="DH129" s="245"/>
      <c r="DI129" s="245"/>
      <c r="DJ129" s="245"/>
      <c r="DK129" s="245"/>
      <c r="DL129" s="245"/>
      <c r="DM129" s="245"/>
      <c r="DN129" s="245"/>
      <c r="DO129" s="245"/>
      <c r="DP129" s="222"/>
      <c r="DQ129" s="222"/>
      <c r="DR129" s="222"/>
      <c r="DS129" s="222"/>
      <c r="DT129" s="222"/>
      <c r="DU129" s="222"/>
      <c r="DV129" s="222"/>
      <c r="DW129" s="222"/>
      <c r="DX129" s="222"/>
      <c r="DY129" s="222"/>
      <c r="DZ129" s="222"/>
    </row>
    <row r="130" spans="1:131" s="220" customFormat="1" ht="26.25" customHeight="1" x14ac:dyDescent="0.2">
      <c r="A130" s="935" t="s">
        <v>391</v>
      </c>
      <c r="B130" s="936"/>
      <c r="C130" s="936"/>
      <c r="D130" s="936"/>
      <c r="E130" s="936"/>
      <c r="F130" s="936"/>
      <c r="G130" s="936"/>
      <c r="H130" s="936"/>
      <c r="I130" s="936"/>
      <c r="J130" s="936"/>
      <c r="K130" s="936"/>
      <c r="L130" s="936"/>
      <c r="M130" s="936"/>
      <c r="N130" s="936"/>
      <c r="O130" s="936"/>
      <c r="P130" s="936"/>
      <c r="Q130" s="936"/>
      <c r="R130" s="936"/>
      <c r="S130" s="936"/>
      <c r="T130" s="936"/>
      <c r="U130" s="936"/>
      <c r="V130" s="936"/>
      <c r="W130" s="1071" t="s">
        <v>526</v>
      </c>
      <c r="X130" s="1072"/>
      <c r="Y130" s="1072"/>
      <c r="Z130" s="1073"/>
      <c r="AA130" s="959">
        <v>3514675</v>
      </c>
      <c r="AB130" s="960"/>
      <c r="AC130" s="960"/>
      <c r="AD130" s="960"/>
      <c r="AE130" s="961"/>
      <c r="AF130" s="962">
        <v>3558353</v>
      </c>
      <c r="AG130" s="960"/>
      <c r="AH130" s="960"/>
      <c r="AI130" s="960"/>
      <c r="AJ130" s="961"/>
      <c r="AK130" s="962">
        <v>3351881</v>
      </c>
      <c r="AL130" s="960"/>
      <c r="AM130" s="960"/>
      <c r="AN130" s="960"/>
      <c r="AO130" s="961"/>
      <c r="AP130" s="1074"/>
      <c r="AQ130" s="1075"/>
      <c r="AR130" s="1075"/>
      <c r="AS130" s="1075"/>
      <c r="AT130" s="1076"/>
      <c r="AU130" s="222"/>
      <c r="AV130" s="222"/>
      <c r="AW130" s="222"/>
      <c r="AX130" s="1066" t="s">
        <v>392</v>
      </c>
      <c r="AY130" s="924"/>
      <c r="AZ130" s="924"/>
      <c r="BA130" s="924"/>
      <c r="BB130" s="924"/>
      <c r="BC130" s="924"/>
      <c r="BD130" s="924"/>
      <c r="BE130" s="925"/>
      <c r="BF130" s="1102">
        <v>9.9</v>
      </c>
      <c r="BG130" s="1103"/>
      <c r="BH130" s="1103"/>
      <c r="BI130" s="1103"/>
      <c r="BJ130" s="1103"/>
      <c r="BK130" s="1103"/>
      <c r="BL130" s="1104"/>
      <c r="BM130" s="1102">
        <v>25</v>
      </c>
      <c r="BN130" s="1103"/>
      <c r="BO130" s="1103"/>
      <c r="BP130" s="1103"/>
      <c r="BQ130" s="1103"/>
      <c r="BR130" s="1103"/>
      <c r="BS130" s="1104"/>
      <c r="BT130" s="1102">
        <v>35</v>
      </c>
      <c r="BU130" s="1103"/>
      <c r="BV130" s="1103"/>
      <c r="BW130" s="1103"/>
      <c r="BX130" s="1103"/>
      <c r="BY130" s="1103"/>
      <c r="BZ130" s="1105"/>
      <c r="CA130" s="245"/>
      <c r="CB130" s="245"/>
      <c r="CC130" s="245"/>
      <c r="CD130" s="245"/>
      <c r="CE130" s="245"/>
      <c r="CF130" s="245"/>
      <c r="CG130" s="245"/>
      <c r="CH130" s="245"/>
      <c r="CI130" s="245"/>
      <c r="CJ130" s="245"/>
      <c r="CK130" s="245"/>
      <c r="CL130" s="245"/>
      <c r="CM130" s="245"/>
      <c r="CN130" s="245"/>
      <c r="CO130" s="245"/>
      <c r="CP130" s="245"/>
      <c r="CQ130" s="245"/>
      <c r="CR130" s="245"/>
      <c r="CS130" s="245"/>
      <c r="CT130" s="245"/>
      <c r="CU130" s="245"/>
      <c r="CV130" s="245"/>
      <c r="CW130" s="245"/>
      <c r="CX130" s="245"/>
      <c r="CY130" s="245"/>
      <c r="CZ130" s="245"/>
      <c r="DA130" s="245"/>
      <c r="DB130" s="245"/>
      <c r="DC130" s="245"/>
      <c r="DD130" s="245"/>
      <c r="DE130" s="245"/>
      <c r="DF130" s="245"/>
      <c r="DG130" s="245"/>
      <c r="DH130" s="245"/>
      <c r="DI130" s="245"/>
      <c r="DJ130" s="245"/>
      <c r="DK130" s="245"/>
      <c r="DL130" s="245"/>
      <c r="DM130" s="245"/>
      <c r="DN130" s="245"/>
      <c r="DO130" s="245"/>
      <c r="DP130" s="222"/>
      <c r="DQ130" s="222"/>
      <c r="DR130" s="222"/>
      <c r="DS130" s="222"/>
      <c r="DT130" s="222"/>
      <c r="DU130" s="222"/>
      <c r="DV130" s="222"/>
      <c r="DW130" s="222"/>
      <c r="DX130" s="222"/>
      <c r="DY130" s="222"/>
      <c r="DZ130" s="222"/>
    </row>
    <row r="131" spans="1:131" s="220" customFormat="1" ht="26.25" customHeight="1" thickBot="1" x14ac:dyDescent="0.25">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527</v>
      </c>
      <c r="X131" s="1109"/>
      <c r="Y131" s="1109"/>
      <c r="Z131" s="1110"/>
      <c r="AA131" s="1005">
        <v>13509789</v>
      </c>
      <c r="AB131" s="987"/>
      <c r="AC131" s="987"/>
      <c r="AD131" s="987"/>
      <c r="AE131" s="988"/>
      <c r="AF131" s="986">
        <v>14073513</v>
      </c>
      <c r="AG131" s="987"/>
      <c r="AH131" s="987"/>
      <c r="AI131" s="987"/>
      <c r="AJ131" s="988"/>
      <c r="AK131" s="986">
        <v>13629337</v>
      </c>
      <c r="AL131" s="987"/>
      <c r="AM131" s="987"/>
      <c r="AN131" s="987"/>
      <c r="AO131" s="988"/>
      <c r="AP131" s="1111"/>
      <c r="AQ131" s="1112"/>
      <c r="AR131" s="1112"/>
      <c r="AS131" s="1112"/>
      <c r="AT131" s="1113"/>
      <c r="AU131" s="222"/>
      <c r="AV131" s="222"/>
      <c r="AW131" s="222"/>
      <c r="AX131" s="1084" t="s">
        <v>393</v>
      </c>
      <c r="AY131" s="740"/>
      <c r="AZ131" s="740"/>
      <c r="BA131" s="740"/>
      <c r="BB131" s="740"/>
      <c r="BC131" s="740"/>
      <c r="BD131" s="740"/>
      <c r="BE131" s="1043"/>
      <c r="BF131" s="1085" t="s">
        <v>498</v>
      </c>
      <c r="BG131" s="1086"/>
      <c r="BH131" s="1086"/>
      <c r="BI131" s="1086"/>
      <c r="BJ131" s="1086"/>
      <c r="BK131" s="1086"/>
      <c r="BL131" s="1087"/>
      <c r="BM131" s="1085">
        <v>350</v>
      </c>
      <c r="BN131" s="1086"/>
      <c r="BO131" s="1086"/>
      <c r="BP131" s="1086"/>
      <c r="BQ131" s="1086"/>
      <c r="BR131" s="1086"/>
      <c r="BS131" s="1087"/>
      <c r="BT131" s="1088"/>
      <c r="BU131" s="1089"/>
      <c r="BV131" s="1089"/>
      <c r="BW131" s="1089"/>
      <c r="BX131" s="1089"/>
      <c r="BY131" s="1089"/>
      <c r="BZ131" s="1090"/>
      <c r="CA131" s="245"/>
      <c r="CB131" s="245"/>
      <c r="CC131" s="245"/>
      <c r="CD131" s="245"/>
      <c r="CE131" s="245"/>
      <c r="CF131" s="245"/>
      <c r="CG131" s="245"/>
      <c r="CH131" s="245"/>
      <c r="CI131" s="245"/>
      <c r="CJ131" s="245"/>
      <c r="CK131" s="245"/>
      <c r="CL131" s="245"/>
      <c r="CM131" s="245"/>
      <c r="CN131" s="245"/>
      <c r="CO131" s="245"/>
      <c r="CP131" s="245"/>
      <c r="CQ131" s="245"/>
      <c r="CR131" s="245"/>
      <c r="CS131" s="245"/>
      <c r="CT131" s="245"/>
      <c r="CU131" s="245"/>
      <c r="CV131" s="245"/>
      <c r="CW131" s="245"/>
      <c r="CX131" s="245"/>
      <c r="CY131" s="245"/>
      <c r="CZ131" s="245"/>
      <c r="DA131" s="245"/>
      <c r="DB131" s="245"/>
      <c r="DC131" s="245"/>
      <c r="DD131" s="245"/>
      <c r="DE131" s="245"/>
      <c r="DF131" s="245"/>
      <c r="DG131" s="245"/>
      <c r="DH131" s="245"/>
      <c r="DI131" s="245"/>
      <c r="DJ131" s="245"/>
      <c r="DK131" s="245"/>
      <c r="DL131" s="245"/>
      <c r="DM131" s="245"/>
      <c r="DN131" s="245"/>
      <c r="DO131" s="245"/>
      <c r="DP131" s="222"/>
      <c r="DQ131" s="222"/>
      <c r="DR131" s="222"/>
      <c r="DS131" s="222"/>
      <c r="DT131" s="222"/>
      <c r="DU131" s="222"/>
      <c r="DV131" s="222"/>
      <c r="DW131" s="222"/>
      <c r="DX131" s="222"/>
      <c r="DY131" s="222"/>
      <c r="DZ131" s="222"/>
    </row>
    <row r="132" spans="1:131" s="220" customFormat="1" ht="26.25" customHeight="1" x14ac:dyDescent="0.2">
      <c r="A132" s="1091" t="s">
        <v>394</v>
      </c>
      <c r="B132" s="1092"/>
      <c r="C132" s="1092"/>
      <c r="D132" s="1092"/>
      <c r="E132" s="1092"/>
      <c r="F132" s="1092"/>
      <c r="G132" s="1092"/>
      <c r="H132" s="1092"/>
      <c r="I132" s="1092"/>
      <c r="J132" s="1092"/>
      <c r="K132" s="1092"/>
      <c r="L132" s="1092"/>
      <c r="M132" s="1092"/>
      <c r="N132" s="1092"/>
      <c r="O132" s="1092"/>
      <c r="P132" s="1092"/>
      <c r="Q132" s="1092"/>
      <c r="R132" s="1092"/>
      <c r="S132" s="1092"/>
      <c r="T132" s="1092"/>
      <c r="U132" s="1092"/>
      <c r="V132" s="1095" t="s">
        <v>395</v>
      </c>
      <c r="W132" s="1095"/>
      <c r="X132" s="1095"/>
      <c r="Y132" s="1095"/>
      <c r="Z132" s="1096"/>
      <c r="AA132" s="1097">
        <v>9.6172264419999998</v>
      </c>
      <c r="AB132" s="1098"/>
      <c r="AC132" s="1098"/>
      <c r="AD132" s="1098"/>
      <c r="AE132" s="1099"/>
      <c r="AF132" s="1100">
        <v>9.3948753239999991</v>
      </c>
      <c r="AG132" s="1098"/>
      <c r="AH132" s="1098"/>
      <c r="AI132" s="1098"/>
      <c r="AJ132" s="1099"/>
      <c r="AK132" s="1100">
        <v>10.85788546</v>
      </c>
      <c r="AL132" s="1098"/>
      <c r="AM132" s="1098"/>
      <c r="AN132" s="1098"/>
      <c r="AO132" s="1099"/>
      <c r="AP132" s="1002"/>
      <c r="AQ132" s="1003"/>
      <c r="AR132" s="1003"/>
      <c r="AS132" s="1003"/>
      <c r="AT132" s="1101"/>
      <c r="AU132" s="246"/>
      <c r="AV132" s="222"/>
      <c r="AW132" s="222"/>
      <c r="AX132" s="222"/>
      <c r="AY132" s="222"/>
      <c r="AZ132" s="222"/>
      <c r="BA132" s="222"/>
      <c r="BB132" s="222"/>
      <c r="BC132" s="222"/>
      <c r="BD132" s="222"/>
      <c r="BE132" s="222"/>
      <c r="BF132" s="222"/>
      <c r="BG132" s="222"/>
      <c r="BH132" s="222"/>
      <c r="BI132" s="222"/>
      <c r="BJ132" s="222"/>
      <c r="BK132" s="222"/>
      <c r="BL132" s="222"/>
      <c r="BM132" s="222"/>
      <c r="BN132" s="222"/>
      <c r="BO132" s="222"/>
      <c r="BP132" s="222"/>
      <c r="BQ132" s="222"/>
      <c r="BR132" s="222"/>
      <c r="BS132" s="223"/>
      <c r="BT132" s="222"/>
      <c r="BU132" s="222"/>
      <c r="BV132" s="222"/>
      <c r="BW132" s="222"/>
      <c r="BX132" s="222"/>
      <c r="BY132" s="222"/>
      <c r="BZ132" s="222"/>
      <c r="CA132" s="245"/>
      <c r="CB132" s="245"/>
      <c r="CC132" s="245"/>
      <c r="CD132" s="245"/>
      <c r="CE132" s="245"/>
      <c r="CF132" s="245"/>
      <c r="CG132" s="245"/>
      <c r="CH132" s="245"/>
      <c r="CI132" s="245"/>
      <c r="CJ132" s="245"/>
      <c r="CK132" s="245"/>
      <c r="CL132" s="245"/>
      <c r="CM132" s="245"/>
      <c r="CN132" s="245"/>
      <c r="CO132" s="245"/>
      <c r="CP132" s="245"/>
      <c r="CQ132" s="245"/>
      <c r="CR132" s="245"/>
      <c r="CS132" s="245"/>
      <c r="CT132" s="245"/>
      <c r="CU132" s="245"/>
      <c r="CV132" s="245"/>
      <c r="CW132" s="245"/>
      <c r="CX132" s="245"/>
      <c r="CY132" s="245"/>
      <c r="CZ132" s="245"/>
      <c r="DA132" s="245"/>
      <c r="DB132" s="245"/>
      <c r="DC132" s="245"/>
      <c r="DD132" s="245"/>
      <c r="DE132" s="245"/>
      <c r="DF132" s="245"/>
      <c r="DG132" s="245"/>
      <c r="DH132" s="245"/>
      <c r="DI132" s="245"/>
      <c r="DJ132" s="245"/>
      <c r="DK132" s="245"/>
      <c r="DL132" s="245"/>
      <c r="DM132" s="245"/>
      <c r="DN132" s="245"/>
      <c r="DO132" s="245"/>
      <c r="DP132" s="222"/>
      <c r="DQ132" s="222"/>
      <c r="DR132" s="222"/>
      <c r="DS132" s="222"/>
      <c r="DT132" s="222"/>
      <c r="DU132" s="222"/>
      <c r="DV132" s="222"/>
      <c r="DW132" s="222"/>
      <c r="DX132" s="222"/>
      <c r="DY132" s="222"/>
      <c r="DZ132" s="222"/>
    </row>
    <row r="133" spans="1:131" s="220" customFormat="1" ht="26.25" customHeight="1" thickBot="1" x14ac:dyDescent="0.25">
      <c r="A133" s="1093"/>
      <c r="B133" s="1094"/>
      <c r="C133" s="1094"/>
      <c r="D133" s="1094"/>
      <c r="E133" s="1094"/>
      <c r="F133" s="1094"/>
      <c r="G133" s="1094"/>
      <c r="H133" s="1094"/>
      <c r="I133" s="1094"/>
      <c r="J133" s="1094"/>
      <c r="K133" s="1094"/>
      <c r="L133" s="1094"/>
      <c r="M133" s="1094"/>
      <c r="N133" s="1094"/>
      <c r="O133" s="1094"/>
      <c r="P133" s="1094"/>
      <c r="Q133" s="1094"/>
      <c r="R133" s="1094"/>
      <c r="S133" s="1094"/>
      <c r="T133" s="1094"/>
      <c r="U133" s="1094"/>
      <c r="V133" s="1078" t="s">
        <v>396</v>
      </c>
      <c r="W133" s="1078"/>
      <c r="X133" s="1078"/>
      <c r="Y133" s="1078"/>
      <c r="Z133" s="1079"/>
      <c r="AA133" s="1080">
        <v>9.5</v>
      </c>
      <c r="AB133" s="1081"/>
      <c r="AC133" s="1081"/>
      <c r="AD133" s="1081"/>
      <c r="AE133" s="1082"/>
      <c r="AF133" s="1080">
        <v>9.4</v>
      </c>
      <c r="AG133" s="1081"/>
      <c r="AH133" s="1081"/>
      <c r="AI133" s="1081"/>
      <c r="AJ133" s="1082"/>
      <c r="AK133" s="1080">
        <v>9.9</v>
      </c>
      <c r="AL133" s="1081"/>
      <c r="AM133" s="1081"/>
      <c r="AN133" s="1081"/>
      <c r="AO133" s="1082"/>
      <c r="AP133" s="1029"/>
      <c r="AQ133" s="1030"/>
      <c r="AR133" s="1030"/>
      <c r="AS133" s="1030"/>
      <c r="AT133" s="1083"/>
      <c r="AU133" s="222"/>
      <c r="AV133" s="222"/>
      <c r="AW133" s="222"/>
      <c r="AX133" s="222"/>
      <c r="AY133" s="222"/>
      <c r="AZ133" s="222"/>
      <c r="BA133" s="222"/>
      <c r="BB133" s="222"/>
      <c r="BC133" s="222"/>
      <c r="BD133" s="222"/>
      <c r="BE133" s="222"/>
      <c r="BF133" s="222"/>
      <c r="BG133" s="222"/>
      <c r="BH133" s="222"/>
      <c r="BI133" s="222"/>
      <c r="BJ133" s="222"/>
      <c r="BK133" s="222"/>
      <c r="BL133" s="222"/>
      <c r="BM133" s="222"/>
      <c r="BN133" s="245"/>
      <c r="BO133" s="245"/>
      <c r="BP133" s="245"/>
      <c r="BQ133" s="245"/>
      <c r="BR133" s="245"/>
      <c r="BS133" s="245"/>
      <c r="BT133" s="245"/>
      <c r="BU133" s="245"/>
      <c r="BV133" s="245"/>
      <c r="BW133" s="245"/>
      <c r="BX133" s="245"/>
      <c r="BY133" s="245"/>
      <c r="BZ133" s="245"/>
      <c r="CA133" s="245"/>
      <c r="CB133" s="245"/>
      <c r="CC133" s="245"/>
      <c r="CD133" s="245"/>
      <c r="CE133" s="245"/>
      <c r="CF133" s="245"/>
      <c r="CG133" s="245"/>
      <c r="CH133" s="245"/>
      <c r="CI133" s="245"/>
      <c r="CJ133" s="245"/>
      <c r="CK133" s="245"/>
      <c r="CL133" s="245"/>
      <c r="CM133" s="245"/>
      <c r="CN133" s="245"/>
      <c r="CO133" s="245"/>
      <c r="CP133" s="245"/>
      <c r="CQ133" s="245"/>
      <c r="CR133" s="245"/>
      <c r="CS133" s="245"/>
      <c r="CT133" s="245"/>
      <c r="CU133" s="245"/>
      <c r="CV133" s="245"/>
      <c r="CW133" s="245"/>
      <c r="CX133" s="245"/>
      <c r="CY133" s="245"/>
      <c r="CZ133" s="245"/>
      <c r="DA133" s="245"/>
      <c r="DB133" s="245"/>
      <c r="DC133" s="245"/>
      <c r="DD133" s="245"/>
      <c r="DE133" s="245"/>
      <c r="DF133" s="245"/>
      <c r="DG133" s="245"/>
      <c r="DH133" s="245"/>
      <c r="DI133" s="245"/>
      <c r="DJ133" s="245"/>
      <c r="DK133" s="245"/>
      <c r="DL133" s="245"/>
      <c r="DM133" s="245"/>
      <c r="DN133" s="245"/>
      <c r="DO133" s="245"/>
      <c r="DP133" s="222"/>
      <c r="DQ133" s="222"/>
      <c r="DR133" s="222"/>
      <c r="DS133" s="222"/>
      <c r="DT133" s="222"/>
      <c r="DU133" s="222"/>
      <c r="DV133" s="222"/>
      <c r="DW133" s="222"/>
      <c r="DX133" s="222"/>
      <c r="DY133" s="222"/>
      <c r="DZ133" s="222"/>
    </row>
    <row r="134" spans="1:131" ht="11.25" customHeight="1" x14ac:dyDescent="0.2">
      <c r="A134" s="248"/>
      <c r="B134" s="248"/>
      <c r="C134" s="248"/>
      <c r="D134" s="248"/>
      <c r="E134" s="248"/>
      <c r="F134" s="248"/>
      <c r="G134" s="248"/>
      <c r="H134" s="248"/>
      <c r="I134" s="248"/>
      <c r="J134" s="248"/>
      <c r="K134" s="248"/>
      <c r="L134" s="248"/>
      <c r="M134" s="248"/>
      <c r="N134" s="248"/>
      <c r="O134" s="248"/>
      <c r="P134" s="248"/>
      <c r="Q134" s="248"/>
      <c r="R134" s="248"/>
      <c r="S134" s="248"/>
      <c r="T134" s="248"/>
      <c r="U134" s="248"/>
      <c r="V134" s="248"/>
      <c r="W134" s="248"/>
      <c r="X134" s="248"/>
      <c r="Y134" s="248"/>
      <c r="Z134" s="248"/>
      <c r="AA134" s="248"/>
      <c r="AB134" s="248"/>
      <c r="AC134" s="248"/>
      <c r="AD134" s="248"/>
      <c r="AE134" s="248"/>
      <c r="AF134" s="248"/>
      <c r="AG134" s="248"/>
      <c r="AH134" s="248"/>
      <c r="AI134" s="248"/>
      <c r="AJ134" s="248"/>
      <c r="AK134" s="248"/>
      <c r="AL134" s="248"/>
      <c r="AM134" s="248"/>
      <c r="AN134" s="248"/>
      <c r="AO134" s="248"/>
      <c r="AP134" s="248"/>
      <c r="AQ134" s="248"/>
      <c r="AR134" s="248"/>
      <c r="AS134" s="248"/>
      <c r="AT134" s="248"/>
      <c r="AU134" s="222"/>
      <c r="AV134" s="222"/>
      <c r="AW134" s="222"/>
      <c r="AX134" s="222"/>
      <c r="AY134" s="222"/>
      <c r="AZ134" s="222"/>
      <c r="BA134" s="222"/>
      <c r="BB134" s="222"/>
      <c r="BC134" s="222"/>
      <c r="BD134" s="222"/>
      <c r="BE134" s="222"/>
      <c r="BF134" s="222"/>
      <c r="BG134" s="222"/>
      <c r="BH134" s="222"/>
      <c r="BI134" s="222"/>
      <c r="BJ134" s="222"/>
      <c r="BK134" s="222"/>
      <c r="BL134" s="222"/>
      <c r="BM134" s="222"/>
      <c r="BN134" s="245"/>
      <c r="BO134" s="245"/>
      <c r="BP134" s="245"/>
      <c r="BQ134" s="245"/>
      <c r="BR134" s="245"/>
      <c r="BS134" s="245"/>
      <c r="BT134" s="245"/>
      <c r="BU134" s="245"/>
      <c r="BV134" s="245"/>
      <c r="BW134" s="245"/>
      <c r="BX134" s="245"/>
      <c r="BY134" s="245"/>
      <c r="BZ134" s="245"/>
      <c r="CA134" s="245"/>
      <c r="CB134" s="245"/>
      <c r="CC134" s="245"/>
      <c r="CD134" s="245"/>
      <c r="CE134" s="245"/>
      <c r="CF134" s="245"/>
      <c r="CG134" s="245"/>
      <c r="CH134" s="245"/>
      <c r="CI134" s="245"/>
      <c r="CJ134" s="245"/>
      <c r="CK134" s="245"/>
      <c r="CL134" s="245"/>
      <c r="CM134" s="245"/>
      <c r="CN134" s="245"/>
      <c r="CO134" s="245"/>
      <c r="CP134" s="245"/>
      <c r="CQ134" s="245"/>
      <c r="CR134" s="245"/>
      <c r="CS134" s="245"/>
      <c r="CT134" s="245"/>
      <c r="CU134" s="245"/>
      <c r="CV134" s="245"/>
      <c r="CW134" s="245"/>
      <c r="CX134" s="245"/>
      <c r="CY134" s="245"/>
      <c r="CZ134" s="245"/>
      <c r="DA134" s="245"/>
      <c r="DB134" s="245"/>
      <c r="DC134" s="245"/>
      <c r="DD134" s="245"/>
      <c r="DE134" s="245"/>
      <c r="DF134" s="245"/>
      <c r="DG134" s="245"/>
      <c r="DH134" s="245"/>
      <c r="DI134" s="245"/>
      <c r="DJ134" s="245"/>
      <c r="DK134" s="245"/>
      <c r="DL134" s="245"/>
      <c r="DM134" s="245"/>
      <c r="DN134" s="245"/>
      <c r="DO134" s="245"/>
      <c r="DP134" s="222"/>
      <c r="DQ134" s="222"/>
      <c r="DR134" s="222"/>
      <c r="DS134" s="222"/>
      <c r="DT134" s="222"/>
      <c r="DU134" s="222"/>
      <c r="DV134" s="222"/>
      <c r="DW134" s="222"/>
      <c r="DX134" s="222"/>
      <c r="DY134" s="222"/>
      <c r="DZ134" s="222"/>
      <c r="EA134" s="220"/>
    </row>
    <row r="135" spans="1:131" ht="14" hidden="1" x14ac:dyDescent="0.2">
      <c r="AU135" s="248"/>
      <c r="AV135" s="248"/>
      <c r="AW135" s="248"/>
      <c r="AX135" s="248"/>
      <c r="AY135" s="248"/>
      <c r="AZ135" s="248"/>
      <c r="BA135" s="248"/>
      <c r="BB135" s="248"/>
      <c r="BC135" s="248"/>
      <c r="BD135" s="248"/>
      <c r="BE135" s="248"/>
      <c r="BF135" s="248"/>
      <c r="BG135" s="248"/>
      <c r="BH135" s="248"/>
      <c r="BI135" s="248"/>
      <c r="BJ135" s="248"/>
      <c r="BK135" s="248"/>
      <c r="BL135" s="248"/>
      <c r="BM135" s="248"/>
      <c r="BN135" s="248"/>
      <c r="BO135" s="248"/>
      <c r="BP135" s="248"/>
      <c r="BQ135" s="248"/>
      <c r="BR135" s="248"/>
      <c r="BS135" s="248"/>
      <c r="BT135" s="248"/>
      <c r="BU135" s="248"/>
      <c r="BV135" s="248"/>
      <c r="BW135" s="248"/>
      <c r="BX135" s="248"/>
      <c r="BY135" s="248"/>
      <c r="BZ135" s="248"/>
      <c r="CA135" s="248"/>
      <c r="CB135" s="248"/>
      <c r="CC135" s="248"/>
      <c r="CD135" s="248"/>
      <c r="CE135" s="248"/>
      <c r="CF135" s="248"/>
      <c r="CG135" s="248"/>
      <c r="CH135" s="248"/>
      <c r="CI135" s="248"/>
      <c r="CJ135" s="248"/>
      <c r="CK135" s="248"/>
      <c r="CL135" s="248"/>
      <c r="CM135" s="248"/>
      <c r="CN135" s="248"/>
      <c r="CO135" s="248"/>
      <c r="CP135" s="248"/>
      <c r="CQ135" s="248"/>
      <c r="CR135" s="248"/>
      <c r="CS135" s="248"/>
      <c r="CT135" s="248"/>
      <c r="CU135" s="248"/>
      <c r="CV135" s="248"/>
      <c r="CW135" s="248"/>
      <c r="CX135" s="248"/>
      <c r="CY135" s="248"/>
      <c r="CZ135" s="248"/>
      <c r="DA135" s="248"/>
      <c r="DB135" s="248"/>
      <c r="DC135" s="248"/>
      <c r="DD135" s="248"/>
      <c r="DE135" s="248"/>
      <c r="DF135" s="248"/>
      <c r="DG135" s="248"/>
      <c r="DH135" s="248"/>
      <c r="DI135" s="248"/>
      <c r="DJ135" s="248"/>
      <c r="DK135" s="248"/>
      <c r="DL135" s="248"/>
      <c r="DM135" s="248"/>
      <c r="DN135" s="248"/>
      <c r="DO135" s="248"/>
      <c r="DP135" s="248"/>
      <c r="DQ135" s="248"/>
      <c r="DR135" s="248"/>
      <c r="DS135" s="248"/>
      <c r="DT135" s="248"/>
      <c r="DU135" s="248"/>
      <c r="DV135" s="248"/>
      <c r="DW135" s="248"/>
      <c r="DX135" s="248"/>
      <c r="DY135" s="248"/>
      <c r="DZ135" s="248"/>
    </row>
  </sheetData>
  <sheetProtection algorithmName="SHA-512" hashValue="k+Pwc5g018+wNPIEdybK86jjff5OlWjK0kZ1Yh60U2F6NKK3oRG4k/yRcaY0GICNFgCdUqH5dWUoRRPMBT8zdw==" saltValue="+7OM1ypaQzEXN/EbmCGEo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6" zoomScale="80" zoomScaleNormal="85" zoomScaleSheetLayoutView="80" workbookViewId="0"/>
  </sheetViews>
  <sheetFormatPr defaultColWidth="0" defaultRowHeight="13.5" customHeight="1" zeroHeight="1" x14ac:dyDescent="0.2"/>
  <cols>
    <col min="1" max="120" width="2.7265625" style="250" customWidth="1"/>
    <col min="121" max="121" width="0" style="249" hidden="1" customWidth="1"/>
    <col min="122" max="16384" width="9" style="249" hidden="1"/>
  </cols>
  <sheetData>
    <row r="1" spans="1:120" ht="13" x14ac:dyDescent="0.2">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49"/>
    </row>
    <row r="17" spans="119:120" ht="13" x14ac:dyDescent="0.2">
      <c r="DP17" s="249"/>
    </row>
    <row r="18" spans="119:120" ht="13" x14ac:dyDescent="0.2"/>
    <row r="19" spans="119:120" ht="13" x14ac:dyDescent="0.2"/>
    <row r="20" spans="119:120" ht="13" x14ac:dyDescent="0.2">
      <c r="DO20" s="249"/>
      <c r="DP20" s="249"/>
    </row>
    <row r="21" spans="119:120" ht="13" x14ac:dyDescent="0.2">
      <c r="DP21" s="249"/>
    </row>
    <row r="22" spans="119:120" ht="13" x14ac:dyDescent="0.2"/>
    <row r="23" spans="119:120" ht="13" x14ac:dyDescent="0.2">
      <c r="DO23" s="249"/>
      <c r="DP23" s="249"/>
    </row>
    <row r="24" spans="119:120" ht="13" x14ac:dyDescent="0.2">
      <c r="DP24" s="249"/>
    </row>
    <row r="25" spans="119:120" ht="13" x14ac:dyDescent="0.2">
      <c r="DP25" s="249"/>
    </row>
    <row r="26" spans="119:120" ht="13" x14ac:dyDescent="0.2">
      <c r="DO26" s="249"/>
      <c r="DP26" s="249"/>
    </row>
    <row r="27" spans="119:120" ht="13" x14ac:dyDescent="0.2"/>
    <row r="28" spans="119:120" ht="13" x14ac:dyDescent="0.2">
      <c r="DO28" s="249"/>
      <c r="DP28" s="249"/>
    </row>
    <row r="29" spans="119:120" ht="13" x14ac:dyDescent="0.2">
      <c r="DP29" s="249"/>
    </row>
    <row r="30" spans="119:120" ht="13" x14ac:dyDescent="0.2"/>
    <row r="31" spans="119:120" ht="13" x14ac:dyDescent="0.2">
      <c r="DO31" s="249"/>
      <c r="DP31" s="249"/>
    </row>
    <row r="32" spans="119:120" ht="13" x14ac:dyDescent="0.2"/>
    <row r="33" spans="98:120" ht="13" x14ac:dyDescent="0.2">
      <c r="DO33" s="249"/>
      <c r="DP33" s="249"/>
    </row>
    <row r="34" spans="98:120" ht="13" x14ac:dyDescent="0.2">
      <c r="DM34" s="249"/>
    </row>
    <row r="35" spans="98:120" ht="13" x14ac:dyDescent="0.2">
      <c r="CT35" s="249"/>
      <c r="CU35" s="249"/>
      <c r="CV35" s="249"/>
      <c r="CY35" s="249"/>
      <c r="CZ35" s="249"/>
      <c r="DA35" s="249"/>
      <c r="DD35" s="249"/>
      <c r="DE35" s="249"/>
      <c r="DF35" s="249"/>
      <c r="DI35" s="249"/>
      <c r="DJ35" s="249"/>
      <c r="DK35" s="249"/>
      <c r="DM35" s="249"/>
      <c r="DN35" s="249"/>
      <c r="DO35" s="249"/>
      <c r="DP35" s="249"/>
    </row>
    <row r="36" spans="98:120" ht="13" x14ac:dyDescent="0.2"/>
    <row r="37" spans="98:120" ht="13" x14ac:dyDescent="0.2">
      <c r="CW37" s="249"/>
      <c r="DB37" s="249"/>
      <c r="DG37" s="249"/>
      <c r="DL37" s="249"/>
      <c r="DP37" s="249"/>
    </row>
    <row r="38" spans="98:120" ht="13" x14ac:dyDescent="0.2">
      <c r="CT38" s="249"/>
      <c r="CU38" s="249"/>
      <c r="CV38" s="249"/>
      <c r="CW38" s="249"/>
      <c r="CY38" s="249"/>
      <c r="CZ38" s="249"/>
      <c r="DA38" s="249"/>
      <c r="DB38" s="249"/>
      <c r="DD38" s="249"/>
      <c r="DE38" s="249"/>
      <c r="DF38" s="249"/>
      <c r="DG38" s="249"/>
      <c r="DI38" s="249"/>
      <c r="DJ38" s="249"/>
      <c r="DK38" s="249"/>
      <c r="DL38" s="249"/>
      <c r="DN38" s="249"/>
      <c r="DO38" s="249"/>
      <c r="DP38" s="24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49"/>
      <c r="DO49" s="249"/>
      <c r="DP49" s="24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49"/>
      <c r="CS63" s="249"/>
      <c r="CX63" s="249"/>
      <c r="DC63" s="249"/>
      <c r="DH63" s="249"/>
    </row>
    <row r="64" spans="22:120" ht="13" x14ac:dyDescent="0.2">
      <c r="V64" s="249"/>
    </row>
    <row r="65" spans="15:120" ht="13" x14ac:dyDescent="0.2">
      <c r="X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49"/>
      <c r="BF65" s="249"/>
      <c r="BG65" s="249"/>
      <c r="BH65" s="249"/>
      <c r="BI65" s="249"/>
      <c r="BJ65" s="249"/>
      <c r="BK65" s="249"/>
      <c r="BL65" s="249"/>
      <c r="BM65" s="249"/>
      <c r="BN65" s="249"/>
      <c r="BO65" s="249"/>
      <c r="BP65" s="249"/>
      <c r="BQ65" s="249"/>
      <c r="BR65" s="249"/>
      <c r="BS65" s="249"/>
      <c r="BT65" s="249"/>
      <c r="BU65" s="249"/>
      <c r="BV65" s="249"/>
      <c r="BW65" s="249"/>
      <c r="BX65" s="249"/>
      <c r="BY65" s="249"/>
      <c r="BZ65" s="249"/>
      <c r="CA65" s="249"/>
      <c r="CB65" s="249"/>
      <c r="CC65" s="249"/>
      <c r="CD65" s="249"/>
      <c r="CE65" s="249"/>
      <c r="CF65" s="249"/>
      <c r="CG65" s="249"/>
      <c r="CH65" s="249"/>
      <c r="CI65" s="249"/>
      <c r="CJ65" s="249"/>
      <c r="CK65" s="249"/>
      <c r="CL65" s="249"/>
      <c r="CM65" s="249"/>
      <c r="CN65" s="249"/>
      <c r="CO65" s="249"/>
      <c r="CP65" s="249"/>
      <c r="CQ65" s="249"/>
      <c r="CR65" s="249"/>
      <c r="CU65" s="249"/>
      <c r="CZ65" s="249"/>
      <c r="DE65" s="249"/>
      <c r="DJ65" s="249"/>
    </row>
    <row r="66" spans="15:120" ht="13" x14ac:dyDescent="0.2">
      <c r="Q66" s="249"/>
      <c r="S66" s="249"/>
      <c r="U66" s="249"/>
      <c r="DM66" s="249"/>
    </row>
    <row r="67" spans="15:120" ht="13" x14ac:dyDescent="0.2">
      <c r="O67" s="249"/>
      <c r="P67" s="249"/>
      <c r="R67" s="249"/>
      <c r="T67" s="249"/>
      <c r="Y67" s="249"/>
      <c r="CT67" s="249"/>
      <c r="CV67" s="249"/>
      <c r="CW67" s="249"/>
      <c r="CY67" s="249"/>
      <c r="DA67" s="249"/>
      <c r="DB67" s="249"/>
      <c r="DD67" s="249"/>
      <c r="DF67" s="249"/>
      <c r="DG67" s="249"/>
      <c r="DI67" s="249"/>
      <c r="DK67" s="249"/>
      <c r="DL67" s="249"/>
      <c r="DN67" s="249"/>
      <c r="DO67" s="249"/>
      <c r="DP67" s="249"/>
    </row>
    <row r="68" spans="15:120" ht="13" x14ac:dyDescent="0.2"/>
    <row r="69" spans="15:120" ht="13" x14ac:dyDescent="0.2"/>
    <row r="70" spans="15:120" ht="13" x14ac:dyDescent="0.2"/>
    <row r="71" spans="15:120" ht="13" x14ac:dyDescent="0.2"/>
    <row r="72" spans="15:120" ht="13" x14ac:dyDescent="0.2">
      <c r="DP72" s="249"/>
    </row>
    <row r="73" spans="15:120" ht="13" x14ac:dyDescent="0.2">
      <c r="DP73" s="24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49"/>
      <c r="CX96" s="249"/>
      <c r="DC96" s="249"/>
      <c r="DH96" s="249"/>
    </row>
    <row r="97" spans="24:120" ht="13" x14ac:dyDescent="0.2">
      <c r="CS97" s="249"/>
      <c r="CX97" s="249"/>
      <c r="DC97" s="249"/>
      <c r="DH97" s="249"/>
      <c r="DP97" s="250" t="s">
        <v>397</v>
      </c>
    </row>
    <row r="98" spans="24:120" ht="13" hidden="1" x14ac:dyDescent="0.2">
      <c r="CS98" s="249"/>
      <c r="CX98" s="249"/>
      <c r="DC98" s="249"/>
      <c r="DH98" s="249"/>
    </row>
    <row r="99" spans="24:120" ht="13" hidden="1" x14ac:dyDescent="0.2">
      <c r="CS99" s="249"/>
      <c r="CX99" s="249"/>
      <c r="DC99" s="249"/>
      <c r="DH99" s="249"/>
    </row>
    <row r="101" spans="24:120" ht="12" hidden="1" customHeight="1" x14ac:dyDescent="0.2">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49"/>
      <c r="BA101" s="249"/>
      <c r="BB101" s="249"/>
      <c r="BC101" s="249"/>
      <c r="BD101" s="249"/>
      <c r="BE101" s="249"/>
      <c r="BF101" s="249"/>
      <c r="BG101" s="249"/>
      <c r="BH101" s="249"/>
      <c r="BI101" s="249"/>
      <c r="BJ101" s="249"/>
      <c r="BK101" s="249"/>
      <c r="BL101" s="249"/>
      <c r="BM101" s="249"/>
      <c r="BN101" s="249"/>
      <c r="BO101" s="249"/>
      <c r="BP101" s="249"/>
      <c r="BQ101" s="249"/>
      <c r="BR101" s="249"/>
      <c r="BS101" s="249"/>
      <c r="BT101" s="249"/>
      <c r="BU101" s="249"/>
      <c r="BV101" s="249"/>
      <c r="BW101" s="249"/>
      <c r="BX101" s="249"/>
      <c r="BY101" s="249"/>
      <c r="BZ101" s="249"/>
      <c r="CA101" s="249"/>
      <c r="CB101" s="249"/>
      <c r="CC101" s="249"/>
      <c r="CD101" s="249"/>
      <c r="CE101" s="249"/>
      <c r="CF101" s="249"/>
      <c r="CG101" s="249"/>
      <c r="CH101" s="249"/>
      <c r="CI101" s="249"/>
      <c r="CJ101" s="249"/>
      <c r="CK101" s="249"/>
      <c r="CL101" s="249"/>
      <c r="CM101" s="249"/>
      <c r="CN101" s="249"/>
      <c r="CO101" s="249"/>
      <c r="CP101" s="249"/>
      <c r="CQ101" s="249"/>
      <c r="CR101" s="249"/>
      <c r="CU101" s="249"/>
      <c r="CZ101" s="249"/>
      <c r="DE101" s="249"/>
      <c r="DJ101" s="249"/>
    </row>
    <row r="102" spans="24:120" ht="1.5" hidden="1" customHeight="1" x14ac:dyDescent="0.2">
      <c r="CU102" s="249"/>
      <c r="CZ102" s="249"/>
      <c r="DE102" s="249"/>
      <c r="DJ102" s="249"/>
      <c r="DM102" s="249"/>
    </row>
    <row r="103" spans="24:120" ht="13" hidden="1" x14ac:dyDescent="0.2">
      <c r="CT103" s="249"/>
      <c r="CV103" s="249"/>
      <c r="CW103" s="249"/>
      <c r="CY103" s="249"/>
      <c r="DA103" s="249"/>
      <c r="DB103" s="249"/>
      <c r="DD103" s="249"/>
      <c r="DF103" s="249"/>
      <c r="DG103" s="249"/>
      <c r="DI103" s="249"/>
      <c r="DK103" s="249"/>
      <c r="DL103" s="249"/>
      <c r="DM103" s="249"/>
      <c r="DN103" s="249"/>
      <c r="DO103" s="249"/>
      <c r="DP103" s="249"/>
    </row>
    <row r="104" spans="24:120" ht="13" hidden="1" x14ac:dyDescent="0.2">
      <c r="CV104" s="249"/>
      <c r="CW104" s="249"/>
      <c r="DA104" s="249"/>
      <c r="DB104" s="249"/>
      <c r="DF104" s="249"/>
      <c r="DG104" s="249"/>
      <c r="DK104" s="249"/>
      <c r="DL104" s="249"/>
      <c r="DN104" s="249"/>
      <c r="DO104" s="249"/>
      <c r="DP104" s="249"/>
    </row>
    <row r="105" spans="24:120" ht="12.75" hidden="1" customHeight="1" x14ac:dyDescent="0.2"/>
  </sheetData>
  <sheetProtection algorithmName="SHA-512" hashValue="29OfOyLcsb9GY/IiCxpG0JoIwRN79PYJjnxoDR8KRXaDsgsxZ76lvIl5imhBNk3AqCua+oHe3zzZf+fTae8NKg==" saltValue="BoXzjnfvUq+ZnJn1Ig6NP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8" zoomScale="80" zoomScaleNormal="80" zoomScaleSheetLayoutView="55" workbookViewId="0"/>
  </sheetViews>
  <sheetFormatPr defaultColWidth="0" defaultRowHeight="13.5" customHeight="1" zeroHeight="1" x14ac:dyDescent="0.2"/>
  <cols>
    <col min="1" max="116" width="2.6328125" style="250" customWidth="1"/>
    <col min="117" max="16384" width="9" style="249" hidden="1"/>
  </cols>
  <sheetData>
    <row r="1" spans="2:116" ht="13" x14ac:dyDescent="0.2">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row>
    <row r="2" spans="2:116" ht="13" x14ac:dyDescent="0.2"/>
    <row r="3" spans="2:116" ht="13" x14ac:dyDescent="0.2"/>
    <row r="4" spans="2:116" ht="13" x14ac:dyDescent="0.2">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row>
    <row r="5" spans="2:116" ht="13" x14ac:dyDescent="0.2">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49"/>
      <c r="BK5" s="249"/>
      <c r="BL5" s="249"/>
      <c r="BM5" s="249"/>
      <c r="BN5" s="249"/>
      <c r="BO5" s="249"/>
      <c r="BP5" s="249"/>
      <c r="BQ5" s="249"/>
      <c r="BR5" s="249"/>
      <c r="BS5" s="249"/>
      <c r="BT5" s="249"/>
      <c r="BU5" s="249"/>
      <c r="BV5" s="249"/>
      <c r="BW5" s="249"/>
      <c r="BX5" s="249"/>
      <c r="BY5" s="249"/>
      <c r="BZ5" s="249"/>
      <c r="CA5" s="249"/>
      <c r="CB5" s="249"/>
      <c r="CC5" s="249"/>
      <c r="CD5" s="249"/>
      <c r="CE5" s="249"/>
      <c r="CF5" s="249"/>
      <c r="CG5" s="249"/>
      <c r="CH5" s="249"/>
      <c r="CI5" s="249"/>
      <c r="CJ5" s="249"/>
      <c r="CK5" s="249"/>
      <c r="CL5" s="249"/>
      <c r="CM5" s="249"/>
      <c r="CN5" s="249"/>
      <c r="CO5" s="249"/>
      <c r="CP5" s="249"/>
      <c r="CQ5" s="249"/>
      <c r="CR5" s="249"/>
      <c r="CS5" s="249"/>
      <c r="CT5" s="249"/>
      <c r="CU5" s="249"/>
      <c r="CV5" s="249"/>
      <c r="CW5" s="249"/>
      <c r="CX5" s="249"/>
      <c r="CY5" s="249"/>
      <c r="CZ5" s="249"/>
      <c r="DA5" s="249"/>
      <c r="DB5" s="249"/>
      <c r="DC5" s="249"/>
      <c r="DD5" s="249"/>
      <c r="DE5" s="249"/>
      <c r="DF5" s="249"/>
      <c r="DG5" s="249"/>
      <c r="DH5" s="249"/>
      <c r="DI5" s="249"/>
      <c r="DJ5" s="249"/>
      <c r="DK5" s="249"/>
      <c r="DL5" s="24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49"/>
      <c r="BA18" s="249"/>
      <c r="BB18" s="249"/>
      <c r="BC18" s="249"/>
      <c r="BD18" s="249"/>
      <c r="BE18" s="249"/>
      <c r="BF18" s="249"/>
      <c r="BG18" s="249"/>
      <c r="BH18" s="249"/>
      <c r="BI18" s="249"/>
      <c r="BJ18" s="249"/>
      <c r="BK18" s="249"/>
      <c r="BL18" s="249"/>
      <c r="BM18" s="249"/>
      <c r="BN18" s="249"/>
      <c r="BO18" s="249"/>
      <c r="BP18" s="249"/>
      <c r="BQ18" s="249"/>
      <c r="BR18" s="249"/>
      <c r="BS18" s="249"/>
      <c r="BT18" s="249"/>
      <c r="BU18" s="249"/>
      <c r="BV18" s="249"/>
      <c r="BW18" s="249"/>
      <c r="BX18" s="249"/>
      <c r="BY18" s="249"/>
      <c r="BZ18" s="249"/>
      <c r="CA18" s="249"/>
      <c r="CB18" s="249"/>
      <c r="CC18" s="249"/>
      <c r="CD18" s="249"/>
      <c r="CE18" s="249"/>
      <c r="CF18" s="249"/>
      <c r="CG18" s="249"/>
      <c r="CH18" s="249"/>
      <c r="CI18" s="249"/>
      <c r="CJ18" s="249"/>
      <c r="CK18" s="249"/>
      <c r="CL18" s="249"/>
      <c r="CM18" s="249"/>
      <c r="CN18" s="249"/>
      <c r="CO18" s="249"/>
      <c r="CP18" s="249"/>
      <c r="CQ18" s="249"/>
      <c r="CR18" s="249"/>
      <c r="CS18" s="249"/>
      <c r="CT18" s="249"/>
      <c r="CU18" s="249"/>
      <c r="CV18" s="249"/>
      <c r="CW18" s="249"/>
      <c r="CX18" s="249"/>
      <c r="CY18" s="249"/>
      <c r="CZ18" s="249"/>
      <c r="DA18" s="249"/>
      <c r="DB18" s="249"/>
      <c r="DC18" s="249"/>
      <c r="DD18" s="249"/>
      <c r="DE18" s="249"/>
      <c r="DF18" s="249"/>
      <c r="DG18" s="249"/>
      <c r="DH18" s="249"/>
      <c r="DI18" s="249"/>
      <c r="DJ18" s="249"/>
      <c r="DK18" s="249"/>
      <c r="DL18" s="249"/>
    </row>
    <row r="19" spans="9:116" ht="13" x14ac:dyDescent="0.2"/>
    <row r="20" spans="9:116" ht="13" x14ac:dyDescent="0.2"/>
    <row r="21" spans="9:116" ht="13" x14ac:dyDescent="0.2">
      <c r="DL21" s="249"/>
    </row>
    <row r="22" spans="9:116" ht="13" x14ac:dyDescent="0.2">
      <c r="DI22" s="249"/>
      <c r="DJ22" s="249"/>
      <c r="DK22" s="249"/>
      <c r="DL22" s="249"/>
    </row>
    <row r="23" spans="9:116" ht="13" x14ac:dyDescent="0.2">
      <c r="CY23" s="249"/>
      <c r="CZ23" s="249"/>
      <c r="DA23" s="249"/>
      <c r="DB23" s="249"/>
      <c r="DC23" s="249"/>
      <c r="DD23" s="249"/>
      <c r="DE23" s="249"/>
      <c r="DF23" s="249"/>
      <c r="DG23" s="249"/>
      <c r="DH23" s="249"/>
      <c r="DI23" s="249"/>
      <c r="DJ23" s="249"/>
      <c r="DK23" s="249"/>
      <c r="DL23" s="24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49"/>
      <c r="DA35" s="249"/>
      <c r="DB35" s="249"/>
      <c r="DC35" s="249"/>
      <c r="DD35" s="249"/>
      <c r="DE35" s="249"/>
      <c r="DF35" s="249"/>
      <c r="DG35" s="249"/>
      <c r="DH35" s="249"/>
      <c r="DI35" s="249"/>
      <c r="DJ35" s="249"/>
      <c r="DK35" s="249"/>
      <c r="DL35" s="249"/>
    </row>
    <row r="36" spans="15:116" ht="13" x14ac:dyDescent="0.2"/>
    <row r="37" spans="15:116" ht="13" x14ac:dyDescent="0.2">
      <c r="DL37" s="249"/>
    </row>
    <row r="38" spans="15:116" ht="13" x14ac:dyDescent="0.2">
      <c r="DI38" s="249"/>
      <c r="DJ38" s="249"/>
      <c r="DK38" s="249"/>
      <c r="DL38" s="249"/>
    </row>
    <row r="39" spans="15:116" ht="13" x14ac:dyDescent="0.2"/>
    <row r="40" spans="15:116" ht="13" x14ac:dyDescent="0.2"/>
    <row r="41" spans="15:116" ht="13" x14ac:dyDescent="0.2"/>
    <row r="42" spans="15:116" ht="13" x14ac:dyDescent="0.2"/>
    <row r="43" spans="15:116" ht="13" x14ac:dyDescent="0.2">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E43" s="249"/>
      <c r="DF43" s="249"/>
      <c r="DG43" s="249"/>
      <c r="DH43" s="249"/>
      <c r="DI43" s="249"/>
      <c r="DJ43" s="249"/>
      <c r="DK43" s="249"/>
      <c r="DL43" s="249"/>
    </row>
    <row r="44" spans="15:116" ht="13" x14ac:dyDescent="0.2">
      <c r="DL44" s="249"/>
    </row>
    <row r="45" spans="15:116" ht="13" x14ac:dyDescent="0.2"/>
    <row r="46" spans="15:116" ht="13" x14ac:dyDescent="0.2">
      <c r="DA46" s="249"/>
      <c r="DB46" s="249"/>
      <c r="DC46" s="249"/>
      <c r="DD46" s="249"/>
      <c r="DE46" s="249"/>
      <c r="DF46" s="249"/>
      <c r="DG46" s="249"/>
      <c r="DH46" s="249"/>
      <c r="DI46" s="249"/>
      <c r="DJ46" s="249"/>
      <c r="DK46" s="249"/>
      <c r="DL46" s="249"/>
    </row>
    <row r="47" spans="15:116" ht="13" x14ac:dyDescent="0.2"/>
    <row r="48" spans="15:116" ht="13" x14ac:dyDescent="0.2"/>
    <row r="49" spans="104:116" ht="13" x14ac:dyDescent="0.2"/>
    <row r="50" spans="104:116" ht="13" x14ac:dyDescent="0.2">
      <c r="CZ50" s="249"/>
      <c r="DA50" s="249"/>
      <c r="DB50" s="249"/>
      <c r="DC50" s="249"/>
      <c r="DD50" s="249"/>
      <c r="DE50" s="249"/>
      <c r="DF50" s="249"/>
      <c r="DG50" s="249"/>
      <c r="DH50" s="249"/>
      <c r="DI50" s="249"/>
      <c r="DJ50" s="249"/>
      <c r="DK50" s="249"/>
      <c r="DL50" s="249"/>
    </row>
    <row r="51" spans="104:116" ht="13" x14ac:dyDescent="0.2"/>
    <row r="52" spans="104:116" ht="13" x14ac:dyDescent="0.2"/>
    <row r="53" spans="104:116" ht="13" x14ac:dyDescent="0.2">
      <c r="DL53" s="24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49"/>
      <c r="DD67" s="249"/>
      <c r="DE67" s="249"/>
      <c r="DF67" s="249"/>
      <c r="DG67" s="249"/>
      <c r="DH67" s="249"/>
      <c r="DI67" s="249"/>
      <c r="DJ67" s="249"/>
      <c r="DK67" s="249"/>
      <c r="DL67" s="24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6ShLxhtYjbrQwHcUOJ21Xj9GByJY6sy8+SuzEW5hbOUqsAN2GGNtzTS9f5WhOhaujPNo/CiSkUIkeEh3gh1HNA==" saltValue="n2nSq9c60+pO3jLG1GRYX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2"/>
  <cols>
    <col min="1" max="36" width="2.453125" style="251" customWidth="1"/>
    <col min="37" max="44" width="17" style="251" customWidth="1"/>
    <col min="45" max="45" width="6.08984375" style="258" customWidth="1"/>
    <col min="46" max="46" width="3" style="256" customWidth="1"/>
    <col min="47" max="47" width="19.08984375" style="251" hidden="1" customWidth="1"/>
    <col min="48" max="52" width="12.6328125" style="251" hidden="1" customWidth="1"/>
    <col min="53" max="16384" width="8.6328125" style="251" hidden="1"/>
  </cols>
  <sheetData>
    <row r="1" spans="1:46" ht="13" x14ac:dyDescent="0.2">
      <c r="AS1" s="252"/>
      <c r="AT1" s="252"/>
    </row>
    <row r="2" spans="1:46" ht="13" x14ac:dyDescent="0.2">
      <c r="AS2" s="252"/>
      <c r="AT2" s="252"/>
    </row>
    <row r="3" spans="1:46" ht="13" x14ac:dyDescent="0.2">
      <c r="AS3" s="252"/>
      <c r="AT3" s="252"/>
    </row>
    <row r="4" spans="1:46" ht="13" x14ac:dyDescent="0.2">
      <c r="AS4" s="252"/>
      <c r="AT4" s="252"/>
    </row>
    <row r="5" spans="1:46" ht="16.5" x14ac:dyDescent="0.2">
      <c r="A5" s="253" t="s">
        <v>398</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ht="13" x14ac:dyDescent="0.2">
      <c r="A6" s="256"/>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7" t="s">
        <v>399</v>
      </c>
      <c r="AL6" s="257"/>
      <c r="AM6" s="257"/>
      <c r="AN6" s="257"/>
      <c r="AO6" s="252"/>
      <c r="AP6" s="252"/>
      <c r="AQ6" s="252"/>
      <c r="AR6" s="252"/>
    </row>
    <row r="7" spans="1:46" ht="13.5" customHeight="1" x14ac:dyDescent="0.2">
      <c r="A7" s="256"/>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9"/>
      <c r="AL7" s="260"/>
      <c r="AM7" s="260"/>
      <c r="AN7" s="261"/>
      <c r="AO7" s="1115" t="s">
        <v>400</v>
      </c>
      <c r="AP7" s="262"/>
      <c r="AQ7" s="263" t="s">
        <v>401</v>
      </c>
      <c r="AR7" s="264"/>
    </row>
    <row r="8" spans="1:46" ht="13" x14ac:dyDescent="0.2">
      <c r="A8" s="256"/>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65"/>
      <c r="AL8" s="266"/>
      <c r="AM8" s="266"/>
      <c r="AN8" s="267"/>
      <c r="AO8" s="1116"/>
      <c r="AP8" s="268" t="s">
        <v>402</v>
      </c>
      <c r="AQ8" s="269" t="s">
        <v>403</v>
      </c>
      <c r="AR8" s="270" t="s">
        <v>404</v>
      </c>
    </row>
    <row r="9" spans="1:46" ht="13" x14ac:dyDescent="0.2">
      <c r="A9" s="256"/>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1117" t="s">
        <v>405</v>
      </c>
      <c r="AL9" s="1118"/>
      <c r="AM9" s="1118"/>
      <c r="AN9" s="1119"/>
      <c r="AO9" s="271">
        <v>4440243</v>
      </c>
      <c r="AP9" s="271">
        <v>89889</v>
      </c>
      <c r="AQ9" s="272">
        <v>105319</v>
      </c>
      <c r="AR9" s="273">
        <v>-14.7</v>
      </c>
    </row>
    <row r="10" spans="1:46" ht="13.5" customHeight="1" x14ac:dyDescent="0.2">
      <c r="A10" s="256"/>
      <c r="B10" s="252"/>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1117" t="s">
        <v>406</v>
      </c>
      <c r="AL10" s="1118"/>
      <c r="AM10" s="1118"/>
      <c r="AN10" s="1119"/>
      <c r="AO10" s="274">
        <v>52465</v>
      </c>
      <c r="AP10" s="274">
        <v>1062</v>
      </c>
      <c r="AQ10" s="275">
        <v>9860</v>
      </c>
      <c r="AR10" s="276">
        <v>-89.2</v>
      </c>
    </row>
    <row r="11" spans="1:46" ht="13.5" customHeight="1" x14ac:dyDescent="0.2">
      <c r="A11" s="256"/>
      <c r="B11" s="25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1117" t="s">
        <v>407</v>
      </c>
      <c r="AL11" s="1118"/>
      <c r="AM11" s="1118"/>
      <c r="AN11" s="1119"/>
      <c r="AO11" s="274">
        <v>228603</v>
      </c>
      <c r="AP11" s="274">
        <v>4628</v>
      </c>
      <c r="AQ11" s="275">
        <v>1656</v>
      </c>
      <c r="AR11" s="276">
        <v>179.5</v>
      </c>
    </row>
    <row r="12" spans="1:46" ht="13.5" customHeight="1" x14ac:dyDescent="0.2">
      <c r="A12" s="256"/>
      <c r="B12" s="252"/>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1117" t="s">
        <v>408</v>
      </c>
      <c r="AL12" s="1118"/>
      <c r="AM12" s="1118"/>
      <c r="AN12" s="1119"/>
      <c r="AO12" s="274" t="s">
        <v>409</v>
      </c>
      <c r="AP12" s="274" t="s">
        <v>409</v>
      </c>
      <c r="AQ12" s="275">
        <v>3</v>
      </c>
      <c r="AR12" s="276" t="s">
        <v>409</v>
      </c>
    </row>
    <row r="13" spans="1:46" ht="13.5" customHeight="1" x14ac:dyDescent="0.2">
      <c r="A13" s="256"/>
      <c r="B13" s="252"/>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1117" t="s">
        <v>410</v>
      </c>
      <c r="AL13" s="1118"/>
      <c r="AM13" s="1118"/>
      <c r="AN13" s="1119"/>
      <c r="AO13" s="274">
        <v>219586</v>
      </c>
      <c r="AP13" s="274">
        <v>4445</v>
      </c>
      <c r="AQ13" s="275">
        <v>4056</v>
      </c>
      <c r="AR13" s="276">
        <v>9.6</v>
      </c>
    </row>
    <row r="14" spans="1:46" ht="13.5" customHeight="1" x14ac:dyDescent="0.2">
      <c r="A14" s="256"/>
      <c r="B14" s="252"/>
      <c r="C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1117" t="s">
        <v>411</v>
      </c>
      <c r="AL14" s="1118"/>
      <c r="AM14" s="1118"/>
      <c r="AN14" s="1119"/>
      <c r="AO14" s="274">
        <v>186664</v>
      </c>
      <c r="AP14" s="274">
        <v>3779</v>
      </c>
      <c r="AQ14" s="275">
        <v>2339</v>
      </c>
      <c r="AR14" s="276">
        <v>61.6</v>
      </c>
    </row>
    <row r="15" spans="1:46" ht="13.5" customHeight="1" x14ac:dyDescent="0.2">
      <c r="A15" s="256"/>
      <c r="B15" s="252"/>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1120" t="s">
        <v>412</v>
      </c>
      <c r="AL15" s="1121"/>
      <c r="AM15" s="1121"/>
      <c r="AN15" s="1122"/>
      <c r="AO15" s="274">
        <v>-307534</v>
      </c>
      <c r="AP15" s="274">
        <v>-6226</v>
      </c>
      <c r="AQ15" s="275">
        <v>-7717</v>
      </c>
      <c r="AR15" s="276">
        <v>-19.3</v>
      </c>
    </row>
    <row r="16" spans="1:46" ht="13" x14ac:dyDescent="0.2">
      <c r="A16" s="256"/>
      <c r="B16" s="252"/>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1120" t="s">
        <v>138</v>
      </c>
      <c r="AL16" s="1121"/>
      <c r="AM16" s="1121"/>
      <c r="AN16" s="1122"/>
      <c r="AO16" s="274">
        <v>4820027</v>
      </c>
      <c r="AP16" s="274">
        <v>97577</v>
      </c>
      <c r="AQ16" s="275">
        <v>115515</v>
      </c>
      <c r="AR16" s="276">
        <v>-15.5</v>
      </c>
    </row>
    <row r="17" spans="1:46" ht="13" x14ac:dyDescent="0.2">
      <c r="A17" s="256"/>
      <c r="B17" s="252"/>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252"/>
      <c r="AP17" s="252"/>
      <c r="AQ17" s="252"/>
      <c r="AR17" s="277"/>
    </row>
    <row r="18" spans="1:46" ht="13" x14ac:dyDescent="0.2">
      <c r="A18" s="256"/>
      <c r="B18" s="252"/>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2"/>
      <c r="AP18" s="252"/>
      <c r="AQ18" s="278"/>
      <c r="AR18" s="278"/>
    </row>
    <row r="19" spans="1:46" ht="13" x14ac:dyDescent="0.2">
      <c r="A19" s="256"/>
      <c r="B19" s="252"/>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t="s">
        <v>413</v>
      </c>
      <c r="AL19" s="252"/>
      <c r="AM19" s="252"/>
      <c r="AN19" s="252"/>
      <c r="AO19" s="252"/>
      <c r="AP19" s="252"/>
      <c r="AQ19" s="252"/>
      <c r="AR19" s="252"/>
    </row>
    <row r="20" spans="1:46" ht="13" x14ac:dyDescent="0.2">
      <c r="A20" s="256"/>
      <c r="B20" s="252"/>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79"/>
      <c r="AL20" s="280"/>
      <c r="AM20" s="280"/>
      <c r="AN20" s="281"/>
      <c r="AO20" s="282" t="s">
        <v>414</v>
      </c>
      <c r="AP20" s="283" t="s">
        <v>415</v>
      </c>
      <c r="AQ20" s="284" t="s">
        <v>416</v>
      </c>
      <c r="AR20" s="285"/>
    </row>
    <row r="21" spans="1:46" s="291" customFormat="1" ht="13" x14ac:dyDescent="0.2">
      <c r="A21" s="286"/>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1123" t="s">
        <v>417</v>
      </c>
      <c r="AL21" s="1124"/>
      <c r="AM21" s="1124"/>
      <c r="AN21" s="1125"/>
      <c r="AO21" s="287">
        <v>9.39</v>
      </c>
      <c r="AP21" s="288">
        <v>10.69</v>
      </c>
      <c r="AQ21" s="289">
        <v>-1.3</v>
      </c>
      <c r="AR21" s="257"/>
      <c r="AS21" s="290"/>
      <c r="AT21" s="286"/>
    </row>
    <row r="22" spans="1:46" s="291" customFormat="1" ht="13" x14ac:dyDescent="0.2">
      <c r="A22" s="286"/>
      <c r="B22" s="257"/>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1123" t="s">
        <v>418</v>
      </c>
      <c r="AL22" s="1124"/>
      <c r="AM22" s="1124"/>
      <c r="AN22" s="1125"/>
      <c r="AO22" s="292">
        <v>97.4</v>
      </c>
      <c r="AP22" s="293">
        <v>97.4</v>
      </c>
      <c r="AQ22" s="294">
        <v>0</v>
      </c>
      <c r="AR22" s="278"/>
      <c r="AS22" s="290"/>
      <c r="AT22" s="286"/>
    </row>
    <row r="23" spans="1:46" s="291" customFormat="1" ht="13" x14ac:dyDescent="0.2">
      <c r="A23" s="286"/>
      <c r="B23" s="257"/>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78"/>
      <c r="AQ23" s="278"/>
      <c r="AR23" s="278"/>
      <c r="AS23" s="290"/>
      <c r="AT23" s="286"/>
    </row>
    <row r="24" spans="1:46" s="291" customFormat="1" ht="13" x14ac:dyDescent="0.2">
      <c r="A24" s="286"/>
      <c r="B24" s="257"/>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78"/>
      <c r="AQ24" s="278"/>
      <c r="AR24" s="278"/>
      <c r="AS24" s="290"/>
      <c r="AT24" s="286"/>
    </row>
    <row r="25" spans="1:46" s="291" customFormat="1" ht="13" x14ac:dyDescent="0.2">
      <c r="A25" s="295"/>
      <c r="B25" s="296"/>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6"/>
      <c r="AN25" s="296"/>
      <c r="AO25" s="296"/>
      <c r="AP25" s="297"/>
      <c r="AQ25" s="297"/>
      <c r="AR25" s="297"/>
      <c r="AS25" s="298"/>
      <c r="AT25" s="286"/>
    </row>
    <row r="26" spans="1:46" s="291" customFormat="1" ht="13" x14ac:dyDescent="0.2">
      <c r="A26" s="1114" t="s">
        <v>419</v>
      </c>
      <c r="B26" s="1114"/>
      <c r="C26" s="1114"/>
      <c r="D26" s="1114"/>
      <c r="E26" s="1114"/>
      <c r="F26" s="1114"/>
      <c r="G26" s="1114"/>
      <c r="H26" s="1114"/>
      <c r="I26" s="1114"/>
      <c r="J26" s="1114"/>
      <c r="K26" s="1114"/>
      <c r="L26" s="1114"/>
      <c r="M26" s="1114"/>
      <c r="N26" s="1114"/>
      <c r="O26" s="1114"/>
      <c r="P26" s="1114"/>
      <c r="Q26" s="1114"/>
      <c r="R26" s="1114"/>
      <c r="S26" s="1114"/>
      <c r="T26" s="1114"/>
      <c r="U26" s="1114"/>
      <c r="V26" s="1114"/>
      <c r="W26" s="1114"/>
      <c r="X26" s="1114"/>
      <c r="Y26" s="1114"/>
      <c r="Z26" s="1114"/>
      <c r="AA26" s="1114"/>
      <c r="AB26" s="1114"/>
      <c r="AC26" s="1114"/>
      <c r="AD26" s="1114"/>
      <c r="AE26" s="1114"/>
      <c r="AF26" s="1114"/>
      <c r="AG26" s="1114"/>
      <c r="AH26" s="1114"/>
      <c r="AI26" s="1114"/>
      <c r="AJ26" s="1114"/>
      <c r="AK26" s="1114"/>
      <c r="AL26" s="1114"/>
      <c r="AM26" s="1114"/>
      <c r="AN26" s="1114"/>
      <c r="AO26" s="1114"/>
      <c r="AP26" s="1114"/>
      <c r="AQ26" s="1114"/>
      <c r="AR26" s="1114"/>
      <c r="AS26" s="1114"/>
      <c r="AT26" s="257"/>
    </row>
    <row r="27" spans="1:46" ht="13" x14ac:dyDescent="0.2">
      <c r="A27" s="299"/>
      <c r="AO27" s="252"/>
      <c r="AP27" s="252"/>
      <c r="AQ27" s="252"/>
      <c r="AR27" s="252"/>
      <c r="AS27" s="252"/>
      <c r="AT27" s="252"/>
    </row>
    <row r="28" spans="1:46" ht="16.5" x14ac:dyDescent="0.2">
      <c r="A28" s="253" t="s">
        <v>420</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300"/>
    </row>
    <row r="29" spans="1:46" ht="13" x14ac:dyDescent="0.2">
      <c r="A29" s="256"/>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7" t="s">
        <v>421</v>
      </c>
      <c r="AL29" s="257"/>
      <c r="AM29" s="257"/>
      <c r="AN29" s="257"/>
      <c r="AO29" s="252"/>
      <c r="AP29" s="252"/>
      <c r="AQ29" s="252"/>
      <c r="AR29" s="252"/>
      <c r="AS29" s="301"/>
    </row>
    <row r="30" spans="1:46" ht="13.5" customHeight="1" x14ac:dyDescent="0.2">
      <c r="A30" s="256"/>
      <c r="B30" s="252"/>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9"/>
      <c r="AL30" s="260"/>
      <c r="AM30" s="260"/>
      <c r="AN30" s="261"/>
      <c r="AO30" s="1115" t="s">
        <v>400</v>
      </c>
      <c r="AP30" s="262"/>
      <c r="AQ30" s="263" t="s">
        <v>401</v>
      </c>
      <c r="AR30" s="264"/>
    </row>
    <row r="31" spans="1:46" ht="13" x14ac:dyDescent="0.2">
      <c r="A31" s="256"/>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65"/>
      <c r="AL31" s="266"/>
      <c r="AM31" s="266"/>
      <c r="AN31" s="267"/>
      <c r="AO31" s="1116"/>
      <c r="AP31" s="268" t="s">
        <v>402</v>
      </c>
      <c r="AQ31" s="269" t="s">
        <v>403</v>
      </c>
      <c r="AR31" s="270" t="s">
        <v>404</v>
      </c>
    </row>
    <row r="32" spans="1:46" ht="27" customHeight="1" x14ac:dyDescent="0.2">
      <c r="A32" s="256"/>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1131" t="s">
        <v>422</v>
      </c>
      <c r="AL32" s="1132"/>
      <c r="AM32" s="1132"/>
      <c r="AN32" s="1133"/>
      <c r="AO32" s="302">
        <v>4075039</v>
      </c>
      <c r="AP32" s="302">
        <v>82496</v>
      </c>
      <c r="AQ32" s="303">
        <v>74824</v>
      </c>
      <c r="AR32" s="304">
        <v>10.3</v>
      </c>
    </row>
    <row r="33" spans="1:46" ht="13.5" customHeight="1" x14ac:dyDescent="0.2">
      <c r="A33" s="256"/>
      <c r="B33" s="252"/>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1131" t="s">
        <v>423</v>
      </c>
      <c r="AL33" s="1132"/>
      <c r="AM33" s="1132"/>
      <c r="AN33" s="1133"/>
      <c r="AO33" s="302" t="s">
        <v>409</v>
      </c>
      <c r="AP33" s="302" t="s">
        <v>409</v>
      </c>
      <c r="AQ33" s="303" t="s">
        <v>409</v>
      </c>
      <c r="AR33" s="304" t="s">
        <v>409</v>
      </c>
    </row>
    <row r="34" spans="1:46" ht="27" customHeight="1" x14ac:dyDescent="0.2">
      <c r="A34" s="256"/>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1131" t="s">
        <v>424</v>
      </c>
      <c r="AL34" s="1132"/>
      <c r="AM34" s="1132"/>
      <c r="AN34" s="1133"/>
      <c r="AO34" s="302" t="s">
        <v>409</v>
      </c>
      <c r="AP34" s="302" t="s">
        <v>409</v>
      </c>
      <c r="AQ34" s="303">
        <v>1</v>
      </c>
      <c r="AR34" s="304" t="s">
        <v>409</v>
      </c>
    </row>
    <row r="35" spans="1:46" ht="27" customHeight="1" x14ac:dyDescent="0.2">
      <c r="A35" s="256"/>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1131" t="s">
        <v>528</v>
      </c>
      <c r="AL35" s="1132"/>
      <c r="AM35" s="1132"/>
      <c r="AN35" s="1133"/>
      <c r="AO35" s="302">
        <v>910067</v>
      </c>
      <c r="AP35" s="302">
        <v>18424</v>
      </c>
      <c r="AQ35" s="303">
        <v>17427</v>
      </c>
      <c r="AR35" s="304">
        <v>5.7</v>
      </c>
    </row>
    <row r="36" spans="1:46" ht="27" customHeight="1" x14ac:dyDescent="0.2">
      <c r="A36" s="256"/>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1131" t="s">
        <v>529</v>
      </c>
      <c r="AL36" s="1132"/>
      <c r="AM36" s="1132"/>
      <c r="AN36" s="1133"/>
      <c r="AO36" s="302">
        <v>153</v>
      </c>
      <c r="AP36" s="302">
        <v>3</v>
      </c>
      <c r="AQ36" s="303">
        <v>2447</v>
      </c>
      <c r="AR36" s="304">
        <v>-99.9</v>
      </c>
    </row>
    <row r="37" spans="1:46" ht="13.5" customHeight="1" x14ac:dyDescent="0.2">
      <c r="A37" s="256"/>
      <c r="B37" s="25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1131" t="s">
        <v>530</v>
      </c>
      <c r="AL37" s="1132"/>
      <c r="AM37" s="1132"/>
      <c r="AN37" s="1133"/>
      <c r="AO37" s="302">
        <v>48376</v>
      </c>
      <c r="AP37" s="302">
        <v>979</v>
      </c>
      <c r="AQ37" s="303">
        <v>591</v>
      </c>
      <c r="AR37" s="304">
        <v>65.7</v>
      </c>
    </row>
    <row r="38" spans="1:46" ht="27" customHeight="1" x14ac:dyDescent="0.2">
      <c r="A38" s="256"/>
      <c r="B38" s="25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1134" t="s">
        <v>425</v>
      </c>
      <c r="AL38" s="1135"/>
      <c r="AM38" s="1135"/>
      <c r="AN38" s="1136"/>
      <c r="AO38" s="305">
        <v>60</v>
      </c>
      <c r="AP38" s="305">
        <v>1</v>
      </c>
      <c r="AQ38" s="306">
        <v>2</v>
      </c>
      <c r="AR38" s="294">
        <v>-50</v>
      </c>
      <c r="AS38" s="301"/>
    </row>
    <row r="39" spans="1:46" ht="13" x14ac:dyDescent="0.2">
      <c r="A39" s="256"/>
      <c r="B39" s="25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1134" t="s">
        <v>426</v>
      </c>
      <c r="AL39" s="1135"/>
      <c r="AM39" s="1135"/>
      <c r="AN39" s="1136"/>
      <c r="AO39" s="302">
        <v>-201956</v>
      </c>
      <c r="AP39" s="302">
        <v>-4088</v>
      </c>
      <c r="AQ39" s="303">
        <v>-3618</v>
      </c>
      <c r="AR39" s="304">
        <v>13</v>
      </c>
      <c r="AS39" s="301"/>
    </row>
    <row r="40" spans="1:46" ht="27" customHeight="1" x14ac:dyDescent="0.2">
      <c r="A40" s="256"/>
      <c r="B40" s="25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1131" t="s">
        <v>427</v>
      </c>
      <c r="AL40" s="1132"/>
      <c r="AM40" s="1132"/>
      <c r="AN40" s="1133"/>
      <c r="AO40" s="302">
        <v>-3351881</v>
      </c>
      <c r="AP40" s="302">
        <v>-67856</v>
      </c>
      <c r="AQ40" s="303">
        <v>-63812</v>
      </c>
      <c r="AR40" s="304">
        <v>6.3</v>
      </c>
      <c r="AS40" s="301"/>
    </row>
    <row r="41" spans="1:46" ht="13" x14ac:dyDescent="0.2">
      <c r="A41" s="256"/>
      <c r="B41" s="252"/>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1137" t="s">
        <v>242</v>
      </c>
      <c r="AL41" s="1138"/>
      <c r="AM41" s="1138"/>
      <c r="AN41" s="1139"/>
      <c r="AO41" s="302">
        <v>1479858</v>
      </c>
      <c r="AP41" s="302">
        <v>29958</v>
      </c>
      <c r="AQ41" s="303">
        <v>27863</v>
      </c>
      <c r="AR41" s="304">
        <v>7.5</v>
      </c>
      <c r="AS41" s="301"/>
    </row>
    <row r="42" spans="1:46" ht="13" x14ac:dyDescent="0.2">
      <c r="A42" s="256"/>
      <c r="B42" s="25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307" t="s">
        <v>428</v>
      </c>
      <c r="AL42" s="252"/>
      <c r="AM42" s="252"/>
      <c r="AN42" s="252"/>
      <c r="AO42" s="252"/>
      <c r="AP42" s="252"/>
      <c r="AQ42" s="278"/>
      <c r="AR42" s="278"/>
      <c r="AS42" s="301"/>
    </row>
    <row r="43" spans="1:46" ht="13" x14ac:dyDescent="0.2">
      <c r="A43" s="256"/>
      <c r="B43" s="252"/>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308"/>
      <c r="AQ43" s="278"/>
      <c r="AR43" s="252"/>
      <c r="AS43" s="301"/>
    </row>
    <row r="44" spans="1:46" ht="13" x14ac:dyDescent="0.2">
      <c r="A44" s="256"/>
      <c r="B44" s="25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78"/>
      <c r="AR44" s="252"/>
    </row>
    <row r="45" spans="1:46" ht="13" x14ac:dyDescent="0.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9"/>
      <c r="AR45" s="254"/>
      <c r="AS45" s="254"/>
      <c r="AT45" s="252"/>
    </row>
    <row r="46" spans="1:46" ht="13" x14ac:dyDescent="0.2">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0"/>
      <c r="AH46" s="310"/>
      <c r="AI46" s="310"/>
      <c r="AJ46" s="310"/>
      <c r="AK46" s="310"/>
      <c r="AL46" s="310"/>
      <c r="AM46" s="310"/>
      <c r="AN46" s="310"/>
      <c r="AO46" s="310"/>
      <c r="AP46" s="310"/>
      <c r="AQ46" s="310"/>
      <c r="AR46" s="310"/>
      <c r="AS46" s="310"/>
      <c r="AT46" s="252"/>
    </row>
    <row r="47" spans="1:46" ht="17.25" customHeight="1" x14ac:dyDescent="0.2">
      <c r="A47" s="311" t="s">
        <v>429</v>
      </c>
      <c r="B47" s="25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row>
    <row r="48" spans="1:46" ht="13" x14ac:dyDescent="0.2">
      <c r="A48" s="256"/>
      <c r="B48" s="25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312" t="s">
        <v>430</v>
      </c>
      <c r="AL48" s="312"/>
      <c r="AM48" s="312"/>
      <c r="AN48" s="312"/>
      <c r="AO48" s="312"/>
      <c r="AP48" s="312"/>
      <c r="AQ48" s="313"/>
      <c r="AR48" s="312"/>
    </row>
    <row r="49" spans="1:44" ht="13.5" customHeight="1" x14ac:dyDescent="0.2">
      <c r="A49" s="256"/>
      <c r="B49" s="25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314"/>
      <c r="AL49" s="315"/>
      <c r="AM49" s="1126" t="s">
        <v>400</v>
      </c>
      <c r="AN49" s="1128" t="s">
        <v>431</v>
      </c>
      <c r="AO49" s="1129"/>
      <c r="AP49" s="1129"/>
      <c r="AQ49" s="1129"/>
      <c r="AR49" s="1130"/>
    </row>
    <row r="50" spans="1:44" ht="13" x14ac:dyDescent="0.2">
      <c r="A50" s="256"/>
      <c r="B50" s="25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316"/>
      <c r="AL50" s="317"/>
      <c r="AM50" s="1127"/>
      <c r="AN50" s="318" t="s">
        <v>432</v>
      </c>
      <c r="AO50" s="319" t="s">
        <v>433</v>
      </c>
      <c r="AP50" s="320" t="s">
        <v>434</v>
      </c>
      <c r="AQ50" s="321" t="s">
        <v>435</v>
      </c>
      <c r="AR50" s="322" t="s">
        <v>436</v>
      </c>
    </row>
    <row r="51" spans="1:44" ht="13" x14ac:dyDescent="0.2">
      <c r="A51" s="256"/>
      <c r="B51" s="252"/>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314" t="s">
        <v>437</v>
      </c>
      <c r="AL51" s="315"/>
      <c r="AM51" s="323">
        <v>7006821</v>
      </c>
      <c r="AN51" s="324">
        <v>134117</v>
      </c>
      <c r="AO51" s="325">
        <v>106.5</v>
      </c>
      <c r="AP51" s="326">
        <v>69185</v>
      </c>
      <c r="AQ51" s="327">
        <v>-2</v>
      </c>
      <c r="AR51" s="328">
        <v>108.5</v>
      </c>
    </row>
    <row r="52" spans="1:44" ht="13" x14ac:dyDescent="0.2">
      <c r="A52" s="256"/>
      <c r="B52" s="252"/>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329"/>
      <c r="AL52" s="330" t="s">
        <v>438</v>
      </c>
      <c r="AM52" s="331">
        <v>2708072</v>
      </c>
      <c r="AN52" s="332">
        <v>51835</v>
      </c>
      <c r="AO52" s="333">
        <v>49.9</v>
      </c>
      <c r="AP52" s="334">
        <v>38519</v>
      </c>
      <c r="AQ52" s="335">
        <v>3</v>
      </c>
      <c r="AR52" s="336">
        <v>46.9</v>
      </c>
    </row>
    <row r="53" spans="1:44" ht="13" x14ac:dyDescent="0.2">
      <c r="A53" s="256"/>
      <c r="B53" s="252"/>
      <c r="C53" s="252"/>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314" t="s">
        <v>439</v>
      </c>
      <c r="AL53" s="315"/>
      <c r="AM53" s="323">
        <v>3377647</v>
      </c>
      <c r="AN53" s="324">
        <v>65460</v>
      </c>
      <c r="AO53" s="325">
        <v>-51.2</v>
      </c>
      <c r="AP53" s="326">
        <v>70166</v>
      </c>
      <c r="AQ53" s="327">
        <v>1.4</v>
      </c>
      <c r="AR53" s="328">
        <v>-52.6</v>
      </c>
    </row>
    <row r="54" spans="1:44" ht="13" x14ac:dyDescent="0.2">
      <c r="A54" s="256"/>
      <c r="B54" s="252"/>
      <c r="C54" s="252"/>
      <c r="D54" s="252"/>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c r="AI54" s="252"/>
      <c r="AJ54" s="252"/>
      <c r="AK54" s="329"/>
      <c r="AL54" s="330" t="s">
        <v>438</v>
      </c>
      <c r="AM54" s="331">
        <v>2094782</v>
      </c>
      <c r="AN54" s="332">
        <v>40597</v>
      </c>
      <c r="AO54" s="333">
        <v>-21.7</v>
      </c>
      <c r="AP54" s="334">
        <v>36115</v>
      </c>
      <c r="AQ54" s="335">
        <v>-6.2</v>
      </c>
      <c r="AR54" s="336">
        <v>-15.5</v>
      </c>
    </row>
    <row r="55" spans="1:44" ht="13" x14ac:dyDescent="0.2">
      <c r="A55" s="256"/>
      <c r="B55" s="252"/>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314" t="s">
        <v>440</v>
      </c>
      <c r="AL55" s="315"/>
      <c r="AM55" s="323">
        <v>3446231</v>
      </c>
      <c r="AN55" s="324">
        <v>67839</v>
      </c>
      <c r="AO55" s="325">
        <v>3.6</v>
      </c>
      <c r="AP55" s="326">
        <v>92632</v>
      </c>
      <c r="AQ55" s="327">
        <v>32</v>
      </c>
      <c r="AR55" s="328">
        <v>-28.4</v>
      </c>
    </row>
    <row r="56" spans="1:44" ht="13" x14ac:dyDescent="0.2">
      <c r="A56" s="256"/>
      <c r="B56" s="252"/>
      <c r="C56" s="252"/>
      <c r="D56" s="252"/>
      <c r="E56" s="252"/>
      <c r="F56" s="252"/>
      <c r="G56" s="252"/>
      <c r="H56" s="252"/>
      <c r="I56" s="252"/>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2"/>
      <c r="AI56" s="252"/>
      <c r="AJ56" s="252"/>
      <c r="AK56" s="329"/>
      <c r="AL56" s="330" t="s">
        <v>438</v>
      </c>
      <c r="AM56" s="331">
        <v>2204426</v>
      </c>
      <c r="AN56" s="332">
        <v>43394</v>
      </c>
      <c r="AO56" s="333">
        <v>6.9</v>
      </c>
      <c r="AP56" s="334">
        <v>47978</v>
      </c>
      <c r="AQ56" s="335">
        <v>32.799999999999997</v>
      </c>
      <c r="AR56" s="336">
        <v>-25.9</v>
      </c>
    </row>
    <row r="57" spans="1:44" ht="13" x14ac:dyDescent="0.2">
      <c r="A57" s="256"/>
      <c r="B57" s="252"/>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314" t="s">
        <v>441</v>
      </c>
      <c r="AL57" s="315"/>
      <c r="AM57" s="323">
        <v>2010688</v>
      </c>
      <c r="AN57" s="324">
        <v>40173</v>
      </c>
      <c r="AO57" s="325">
        <v>-40.799999999999997</v>
      </c>
      <c r="AP57" s="326">
        <v>96469</v>
      </c>
      <c r="AQ57" s="327">
        <v>4.0999999999999996</v>
      </c>
      <c r="AR57" s="328">
        <v>-44.9</v>
      </c>
    </row>
    <row r="58" spans="1:44" ht="13" x14ac:dyDescent="0.2">
      <c r="A58" s="256"/>
      <c r="B58" s="252"/>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c r="AK58" s="329"/>
      <c r="AL58" s="330" t="s">
        <v>438</v>
      </c>
      <c r="AM58" s="331">
        <v>1597272</v>
      </c>
      <c r="AN58" s="332">
        <v>31913</v>
      </c>
      <c r="AO58" s="333">
        <v>-26.5</v>
      </c>
      <c r="AP58" s="334">
        <v>49775</v>
      </c>
      <c r="AQ58" s="335">
        <v>3.7</v>
      </c>
      <c r="AR58" s="336">
        <v>-30.2</v>
      </c>
    </row>
    <row r="59" spans="1:44" ht="13" x14ac:dyDescent="0.2">
      <c r="A59" s="256"/>
      <c r="B59" s="252"/>
      <c r="C59" s="252"/>
      <c r="D59" s="252"/>
      <c r="E59" s="252"/>
      <c r="F59" s="252"/>
      <c r="G59" s="252"/>
      <c r="H59" s="252"/>
      <c r="I59" s="252"/>
      <c r="J59" s="252"/>
      <c r="K59" s="252"/>
      <c r="L59" s="252"/>
      <c r="M59" s="252"/>
      <c r="N59" s="252"/>
      <c r="O59" s="252"/>
      <c r="P59" s="252"/>
      <c r="Q59" s="252"/>
      <c r="R59" s="252"/>
      <c r="S59" s="252"/>
      <c r="T59" s="252"/>
      <c r="U59" s="252"/>
      <c r="V59" s="252"/>
      <c r="W59" s="252"/>
      <c r="X59" s="252"/>
      <c r="Y59" s="252"/>
      <c r="Z59" s="252"/>
      <c r="AA59" s="252"/>
      <c r="AB59" s="252"/>
      <c r="AC59" s="252"/>
      <c r="AD59" s="252"/>
      <c r="AE59" s="252"/>
      <c r="AF59" s="252"/>
      <c r="AG59" s="252"/>
      <c r="AH59" s="252"/>
      <c r="AI59" s="252"/>
      <c r="AJ59" s="252"/>
      <c r="AK59" s="314" t="s">
        <v>442</v>
      </c>
      <c r="AL59" s="315"/>
      <c r="AM59" s="323">
        <v>2889107</v>
      </c>
      <c r="AN59" s="324">
        <v>58487</v>
      </c>
      <c r="AO59" s="325">
        <v>45.6</v>
      </c>
      <c r="AP59" s="326">
        <v>85743</v>
      </c>
      <c r="AQ59" s="327">
        <v>-11.1</v>
      </c>
      <c r="AR59" s="328">
        <v>56.7</v>
      </c>
    </row>
    <row r="60" spans="1:44" ht="13" x14ac:dyDescent="0.2">
      <c r="A60" s="256"/>
      <c r="B60" s="252"/>
      <c r="C60" s="252"/>
      <c r="D60" s="252"/>
      <c r="E60" s="252"/>
      <c r="F60" s="252"/>
      <c r="G60" s="252"/>
      <c r="H60" s="252"/>
      <c r="I60" s="252"/>
      <c r="J60" s="252"/>
      <c r="K60" s="252"/>
      <c r="L60" s="252"/>
      <c r="M60" s="252"/>
      <c r="N60" s="252"/>
      <c r="O60" s="252"/>
      <c r="P60" s="252"/>
      <c r="Q60" s="252"/>
      <c r="R60" s="252"/>
      <c r="S60" s="252"/>
      <c r="T60" s="252"/>
      <c r="U60" s="252"/>
      <c r="V60" s="252"/>
      <c r="W60" s="252"/>
      <c r="X60" s="252"/>
      <c r="Y60" s="252"/>
      <c r="Z60" s="252"/>
      <c r="AA60" s="252"/>
      <c r="AB60" s="252"/>
      <c r="AC60" s="252"/>
      <c r="AD60" s="252"/>
      <c r="AE60" s="252"/>
      <c r="AF60" s="252"/>
      <c r="AG60" s="252"/>
      <c r="AH60" s="252"/>
      <c r="AI60" s="252"/>
      <c r="AJ60" s="252"/>
      <c r="AK60" s="329"/>
      <c r="AL60" s="330" t="s">
        <v>438</v>
      </c>
      <c r="AM60" s="331">
        <v>1521534</v>
      </c>
      <c r="AN60" s="332">
        <v>30802</v>
      </c>
      <c r="AO60" s="333">
        <v>-3.5</v>
      </c>
      <c r="AP60" s="334">
        <v>45231</v>
      </c>
      <c r="AQ60" s="335">
        <v>-9.1</v>
      </c>
      <c r="AR60" s="336">
        <v>5.6</v>
      </c>
    </row>
    <row r="61" spans="1:44" ht="13" x14ac:dyDescent="0.2">
      <c r="A61" s="256"/>
      <c r="B61" s="252"/>
      <c r="C61" s="252"/>
      <c r="D61" s="252"/>
      <c r="E61" s="252"/>
      <c r="F61" s="252"/>
      <c r="G61" s="252"/>
      <c r="H61" s="252"/>
      <c r="I61" s="252"/>
      <c r="J61" s="252"/>
      <c r="K61" s="252"/>
      <c r="L61" s="252"/>
      <c r="M61" s="252"/>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314" t="s">
        <v>443</v>
      </c>
      <c r="AL61" s="337"/>
      <c r="AM61" s="338">
        <v>3746099</v>
      </c>
      <c r="AN61" s="339">
        <v>73215</v>
      </c>
      <c r="AO61" s="340">
        <v>12.7</v>
      </c>
      <c r="AP61" s="341">
        <v>82839</v>
      </c>
      <c r="AQ61" s="342">
        <v>4.9000000000000004</v>
      </c>
      <c r="AR61" s="328">
        <v>7.8</v>
      </c>
    </row>
    <row r="62" spans="1:44" ht="13" x14ac:dyDescent="0.2">
      <c r="A62" s="256"/>
      <c r="B62" s="252"/>
      <c r="C62" s="252"/>
      <c r="D62" s="252"/>
      <c r="E62" s="252"/>
      <c r="F62" s="252"/>
      <c r="G62" s="252"/>
      <c r="H62" s="252"/>
      <c r="I62" s="252"/>
      <c r="J62" s="252"/>
      <c r="K62" s="252"/>
      <c r="L62" s="252"/>
      <c r="M62" s="252"/>
      <c r="N62" s="252"/>
      <c r="O62" s="252"/>
      <c r="P62" s="252"/>
      <c r="Q62" s="252"/>
      <c r="R62" s="252"/>
      <c r="S62" s="252"/>
      <c r="T62" s="252"/>
      <c r="U62" s="252"/>
      <c r="V62" s="252"/>
      <c r="W62" s="252"/>
      <c r="X62" s="252"/>
      <c r="Y62" s="252"/>
      <c r="Z62" s="252"/>
      <c r="AA62" s="252"/>
      <c r="AB62" s="252"/>
      <c r="AC62" s="252"/>
      <c r="AD62" s="252"/>
      <c r="AE62" s="252"/>
      <c r="AF62" s="252"/>
      <c r="AG62" s="252"/>
      <c r="AH62" s="252"/>
      <c r="AI62" s="252"/>
      <c r="AJ62" s="252"/>
      <c r="AK62" s="329"/>
      <c r="AL62" s="330" t="s">
        <v>438</v>
      </c>
      <c r="AM62" s="331">
        <v>2025217</v>
      </c>
      <c r="AN62" s="332">
        <v>39708</v>
      </c>
      <c r="AO62" s="333">
        <v>1</v>
      </c>
      <c r="AP62" s="334">
        <v>43524</v>
      </c>
      <c r="AQ62" s="335">
        <v>4.8</v>
      </c>
      <c r="AR62" s="336">
        <v>-3.8</v>
      </c>
    </row>
    <row r="63" spans="1:44" ht="13" x14ac:dyDescent="0.2">
      <c r="A63" s="256"/>
      <c r="B63" s="252"/>
      <c r="C63" s="252"/>
      <c r="D63" s="252"/>
      <c r="E63" s="252"/>
      <c r="F63" s="252"/>
      <c r="G63" s="252"/>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252"/>
      <c r="AM63" s="252"/>
      <c r="AN63" s="252"/>
      <c r="AO63" s="252"/>
      <c r="AP63" s="252"/>
      <c r="AQ63" s="252"/>
      <c r="AR63" s="252"/>
    </row>
    <row r="64" spans="1:44" ht="13" x14ac:dyDescent="0.2">
      <c r="A64" s="256"/>
      <c r="B64" s="252"/>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row>
    <row r="65" spans="1:46" ht="13" x14ac:dyDescent="0.2">
      <c r="A65" s="256"/>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row>
    <row r="66" spans="1:46" ht="13" x14ac:dyDescent="0.2">
      <c r="A66" s="343"/>
      <c r="B66" s="310"/>
      <c r="C66" s="310"/>
      <c r="D66" s="310"/>
      <c r="E66" s="310"/>
      <c r="F66" s="310"/>
      <c r="G66" s="310"/>
      <c r="H66" s="310"/>
      <c r="I66" s="310"/>
      <c r="J66" s="310"/>
      <c r="K66" s="310"/>
      <c r="L66" s="310"/>
      <c r="M66" s="310"/>
      <c r="N66" s="310"/>
      <c r="O66" s="310"/>
      <c r="P66" s="310"/>
      <c r="Q66" s="310"/>
      <c r="R66" s="310"/>
      <c r="S66" s="310"/>
      <c r="T66" s="310"/>
      <c r="U66" s="310"/>
      <c r="V66" s="310"/>
      <c r="W66" s="310"/>
      <c r="X66" s="310"/>
      <c r="Y66" s="310"/>
      <c r="Z66" s="310"/>
      <c r="AA66" s="310"/>
      <c r="AB66" s="310"/>
      <c r="AC66" s="310"/>
      <c r="AD66" s="310"/>
      <c r="AE66" s="310"/>
      <c r="AF66" s="310"/>
      <c r="AG66" s="310"/>
      <c r="AH66" s="310"/>
      <c r="AI66" s="310"/>
      <c r="AJ66" s="310"/>
      <c r="AK66" s="310"/>
      <c r="AL66" s="310"/>
      <c r="AM66" s="310"/>
      <c r="AN66" s="310"/>
      <c r="AO66" s="310"/>
      <c r="AP66" s="310"/>
      <c r="AQ66" s="310"/>
      <c r="AR66" s="310"/>
      <c r="AS66" s="344"/>
    </row>
    <row r="67" spans="1:46" ht="13.5" hidden="1" customHeight="1" x14ac:dyDescent="0.2">
      <c r="AK67" s="252"/>
      <c r="AL67" s="252"/>
      <c r="AM67" s="252"/>
      <c r="AN67" s="252"/>
      <c r="AO67" s="252"/>
      <c r="AP67" s="252"/>
      <c r="AQ67" s="252"/>
      <c r="AR67" s="252"/>
      <c r="AS67" s="252"/>
      <c r="AT67" s="252"/>
    </row>
    <row r="68" spans="1:46" ht="13.5" hidden="1" customHeight="1" x14ac:dyDescent="0.2">
      <c r="AK68" s="252"/>
      <c r="AL68" s="252"/>
      <c r="AM68" s="252"/>
      <c r="AN68" s="252"/>
      <c r="AO68" s="252"/>
      <c r="AP68" s="252"/>
      <c r="AQ68" s="252"/>
      <c r="AR68" s="252"/>
    </row>
    <row r="69" spans="1:46" ht="13.5" hidden="1" customHeight="1" x14ac:dyDescent="0.2">
      <c r="AK69" s="252"/>
      <c r="AL69" s="252"/>
      <c r="AM69" s="252"/>
      <c r="AN69" s="252"/>
      <c r="AO69" s="252"/>
      <c r="AP69" s="252"/>
      <c r="AQ69" s="252"/>
      <c r="AR69" s="252"/>
    </row>
    <row r="70" spans="1:46" ht="13" hidden="1" x14ac:dyDescent="0.2">
      <c r="AK70" s="252"/>
      <c r="AL70" s="252"/>
      <c r="AM70" s="252"/>
      <c r="AN70" s="252"/>
      <c r="AO70" s="252"/>
      <c r="AP70" s="252"/>
      <c r="AQ70" s="252"/>
      <c r="AR70" s="252"/>
    </row>
    <row r="71" spans="1:46" ht="13" hidden="1" x14ac:dyDescent="0.2">
      <c r="AK71" s="252"/>
      <c r="AL71" s="252"/>
      <c r="AM71" s="252"/>
      <c r="AN71" s="252"/>
      <c r="AO71" s="252"/>
      <c r="AP71" s="252"/>
      <c r="AQ71" s="252"/>
      <c r="AR71" s="252"/>
    </row>
    <row r="72" spans="1:46" ht="13" hidden="1" x14ac:dyDescent="0.2">
      <c r="AK72" s="252"/>
      <c r="AL72" s="252"/>
      <c r="AM72" s="252"/>
      <c r="AN72" s="252"/>
      <c r="AO72" s="252"/>
      <c r="AP72" s="252"/>
      <c r="AQ72" s="252"/>
      <c r="AR72" s="252"/>
    </row>
    <row r="73" spans="1:46" ht="13" hidden="1" x14ac:dyDescent="0.2">
      <c r="AK73" s="252"/>
      <c r="AL73" s="252"/>
      <c r="AM73" s="252"/>
      <c r="AN73" s="252"/>
      <c r="AO73" s="252"/>
      <c r="AP73" s="252"/>
      <c r="AQ73" s="252"/>
      <c r="AR73" s="252"/>
    </row>
  </sheetData>
  <sheetProtection algorithmName="SHA-512" hashValue="M1aGfu7kfkFRaSwg7iEkCblW8qwIz/o6VCssqjqf7AWUb+0du9Ph3jmXRLR4y5vEP/XHHSV/nms4CamlhxTmJw==" saltValue="iCO6yOp++h8DNgDqHRIjU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36" zoomScale="80" zoomScaleNormal="80" zoomScaleSheetLayoutView="55" workbookViewId="0"/>
  </sheetViews>
  <sheetFormatPr defaultColWidth="0" defaultRowHeight="13.5" customHeight="1" zeroHeight="1" x14ac:dyDescent="0.2"/>
  <cols>
    <col min="1" max="125" width="2.453125" style="250" customWidth="1"/>
    <col min="126" max="16384" width="9" style="249" hidden="1"/>
  </cols>
  <sheetData>
    <row r="1" spans="2:125" ht="13.5" customHeight="1" x14ac:dyDescent="0.2">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row>
    <row r="2" spans="2:125" ht="13" x14ac:dyDescent="0.2">
      <c r="B2" s="249"/>
      <c r="DG2" s="249"/>
    </row>
    <row r="3" spans="2:125" ht="13" x14ac:dyDescent="0.2">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H3" s="249"/>
      <c r="DI3" s="249"/>
      <c r="DJ3" s="249"/>
      <c r="DK3" s="249"/>
      <c r="DL3" s="249"/>
      <c r="DM3" s="249"/>
      <c r="DN3" s="249"/>
      <c r="DO3" s="249"/>
      <c r="DP3" s="249"/>
      <c r="DQ3" s="249"/>
      <c r="DR3" s="249"/>
      <c r="DS3" s="249"/>
      <c r="DT3" s="249"/>
      <c r="DU3" s="249"/>
    </row>
    <row r="4" spans="2:125" ht="13" x14ac:dyDescent="0.2"/>
    <row r="5" spans="2:125" ht="13" x14ac:dyDescent="0.2"/>
    <row r="6" spans="2:125" ht="13" x14ac:dyDescent="0.2"/>
    <row r="7" spans="2:125" ht="13" x14ac:dyDescent="0.2"/>
    <row r="8" spans="2:125" ht="13" x14ac:dyDescent="0.2"/>
    <row r="9" spans="2:125" ht="13" x14ac:dyDescent="0.2">
      <c r="DU9" s="24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49"/>
    </row>
    <row r="18" spans="125:125" ht="13" x14ac:dyDescent="0.2"/>
    <row r="19" spans="125:125" ht="13" x14ac:dyDescent="0.2"/>
    <row r="20" spans="125:125" ht="13" x14ac:dyDescent="0.2">
      <c r="DU20" s="249"/>
    </row>
    <row r="21" spans="125:125" ht="13" x14ac:dyDescent="0.2">
      <c r="DU21" s="24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49"/>
    </row>
    <row r="29" spans="125:125" ht="13" x14ac:dyDescent="0.2"/>
    <row r="30" spans="125:125" ht="13" x14ac:dyDescent="0.2"/>
    <row r="31" spans="125:125" ht="13" x14ac:dyDescent="0.2"/>
    <row r="32" spans="125:125" ht="13" x14ac:dyDescent="0.2"/>
    <row r="33" spans="2:125" ht="13" x14ac:dyDescent="0.2">
      <c r="B33" s="249"/>
      <c r="G33" s="249"/>
      <c r="I33" s="249"/>
    </row>
    <row r="34" spans="2:125" ht="13" x14ac:dyDescent="0.2">
      <c r="C34" s="249"/>
      <c r="P34" s="249"/>
      <c r="DE34" s="249"/>
      <c r="DH34" s="249"/>
    </row>
    <row r="35" spans="2:125" ht="13" x14ac:dyDescent="0.2">
      <c r="D35" s="249"/>
      <c r="E35" s="249"/>
      <c r="DG35" s="249"/>
      <c r="DJ35" s="249"/>
      <c r="DP35" s="249"/>
      <c r="DQ35" s="249"/>
      <c r="DR35" s="249"/>
      <c r="DS35" s="249"/>
      <c r="DT35" s="249"/>
      <c r="DU35" s="249"/>
    </row>
    <row r="36" spans="2:125" ht="13" x14ac:dyDescent="0.2">
      <c r="F36" s="249"/>
      <c r="H36" s="249"/>
      <c r="J36" s="249"/>
      <c r="K36" s="249"/>
      <c r="L36" s="249"/>
      <c r="M36" s="249"/>
      <c r="N36" s="249"/>
      <c r="O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49"/>
      <c r="BQ36" s="249"/>
      <c r="BR36" s="249"/>
      <c r="BS36" s="249"/>
      <c r="BT36" s="249"/>
      <c r="BU36" s="249"/>
      <c r="BV36" s="249"/>
      <c r="BW36" s="249"/>
      <c r="BX36" s="249"/>
      <c r="BY36" s="249"/>
      <c r="BZ36" s="249"/>
      <c r="CA36" s="249"/>
      <c r="CB36" s="249"/>
      <c r="CC36" s="249"/>
      <c r="CD36" s="249"/>
      <c r="CE36" s="249"/>
      <c r="CF36" s="249"/>
      <c r="CG36" s="249"/>
      <c r="CH36" s="249"/>
      <c r="CI36" s="249"/>
      <c r="CJ36" s="249"/>
      <c r="CK36" s="249"/>
      <c r="CL36" s="249"/>
      <c r="CM36" s="249"/>
      <c r="CN36" s="249"/>
      <c r="CO36" s="249"/>
      <c r="CP36" s="249"/>
      <c r="CQ36" s="249"/>
      <c r="CR36" s="249"/>
      <c r="CS36" s="249"/>
      <c r="CT36" s="249"/>
      <c r="CU36" s="249"/>
      <c r="CV36" s="249"/>
      <c r="CW36" s="249"/>
      <c r="CX36" s="249"/>
      <c r="CY36" s="249"/>
      <c r="CZ36" s="249"/>
      <c r="DA36" s="249"/>
      <c r="DB36" s="249"/>
      <c r="DC36" s="249"/>
      <c r="DD36" s="249"/>
      <c r="DF36" s="249"/>
      <c r="DI36" s="249"/>
      <c r="DK36" s="249"/>
      <c r="DL36" s="249"/>
      <c r="DM36" s="249"/>
      <c r="DN36" s="249"/>
      <c r="DO36" s="249"/>
      <c r="DP36" s="249"/>
      <c r="DQ36" s="249"/>
      <c r="DR36" s="249"/>
      <c r="DS36" s="249"/>
      <c r="DT36" s="249"/>
      <c r="DU36" s="249"/>
    </row>
    <row r="37" spans="2:125" ht="13" x14ac:dyDescent="0.2">
      <c r="DU37" s="249"/>
    </row>
    <row r="38" spans="2:125" ht="13" x14ac:dyDescent="0.2">
      <c r="DT38" s="249"/>
      <c r="DU38" s="249"/>
    </row>
    <row r="39" spans="2:125" ht="13" x14ac:dyDescent="0.2"/>
    <row r="40" spans="2:125" ht="13" x14ac:dyDescent="0.2">
      <c r="DH40" s="249"/>
    </row>
    <row r="41" spans="2:125" ht="13" x14ac:dyDescent="0.2">
      <c r="DE41" s="249"/>
    </row>
    <row r="42" spans="2:125" ht="13" x14ac:dyDescent="0.2">
      <c r="DG42" s="249"/>
      <c r="DJ42" s="249"/>
    </row>
    <row r="43" spans="2:125" ht="13" x14ac:dyDescent="0.2">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F43" s="249"/>
      <c r="DI43" s="249"/>
      <c r="DK43" s="249"/>
      <c r="DL43" s="249"/>
      <c r="DM43" s="249"/>
      <c r="DN43" s="249"/>
      <c r="DO43" s="249"/>
      <c r="DP43" s="249"/>
      <c r="DQ43" s="249"/>
      <c r="DR43" s="249"/>
      <c r="DS43" s="249"/>
      <c r="DT43" s="249"/>
      <c r="DU43" s="249"/>
    </row>
    <row r="44" spans="2:125" ht="13" x14ac:dyDescent="0.2">
      <c r="DU44" s="249"/>
    </row>
    <row r="45" spans="2:125" ht="13" x14ac:dyDescent="0.2"/>
    <row r="46" spans="2:125" ht="13" x14ac:dyDescent="0.2"/>
    <row r="47" spans="2:125" ht="13" x14ac:dyDescent="0.2"/>
    <row r="48" spans="2:125" ht="13" x14ac:dyDescent="0.2">
      <c r="DT48" s="249"/>
      <c r="DU48" s="249"/>
    </row>
    <row r="49" spans="120:125" ht="13" x14ac:dyDescent="0.2">
      <c r="DU49" s="249"/>
    </row>
    <row r="50" spans="120:125" ht="13" x14ac:dyDescent="0.2">
      <c r="DU50" s="249"/>
    </row>
    <row r="51" spans="120:125" ht="13" x14ac:dyDescent="0.2">
      <c r="DP51" s="249"/>
      <c r="DQ51" s="249"/>
      <c r="DR51" s="249"/>
      <c r="DS51" s="249"/>
      <c r="DT51" s="249"/>
      <c r="DU51" s="249"/>
    </row>
    <row r="52" spans="120:125" ht="13" x14ac:dyDescent="0.2"/>
    <row r="53" spans="120:125" ht="13" x14ac:dyDescent="0.2"/>
    <row r="54" spans="120:125" ht="13" x14ac:dyDescent="0.2">
      <c r="DU54" s="249"/>
    </row>
    <row r="55" spans="120:125" ht="13" x14ac:dyDescent="0.2"/>
    <row r="56" spans="120:125" ht="13" x14ac:dyDescent="0.2"/>
    <row r="57" spans="120:125" ht="13" x14ac:dyDescent="0.2"/>
    <row r="58" spans="120:125" ht="13" x14ac:dyDescent="0.2">
      <c r="DU58" s="249"/>
    </row>
    <row r="59" spans="120:125" ht="13" x14ac:dyDescent="0.2"/>
    <row r="60" spans="120:125" ht="13" x14ac:dyDescent="0.2"/>
    <row r="61" spans="120:125" ht="13" x14ac:dyDescent="0.2"/>
    <row r="62" spans="120:125" ht="13" x14ac:dyDescent="0.2"/>
    <row r="63" spans="120:125" ht="13" x14ac:dyDescent="0.2">
      <c r="DU63" s="249"/>
    </row>
    <row r="64" spans="120:125" ht="13" x14ac:dyDescent="0.2">
      <c r="DT64" s="249"/>
      <c r="DU64" s="249"/>
    </row>
    <row r="65" spans="123:125" ht="13" x14ac:dyDescent="0.2"/>
    <row r="66" spans="123:125" ht="13" x14ac:dyDescent="0.2"/>
    <row r="67" spans="123:125" ht="13" x14ac:dyDescent="0.2"/>
    <row r="68" spans="123:125" ht="13" x14ac:dyDescent="0.2"/>
    <row r="69" spans="123:125" ht="13" x14ac:dyDescent="0.2">
      <c r="DS69" s="249"/>
      <c r="DT69" s="249"/>
      <c r="DU69" s="24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49"/>
    </row>
    <row r="83" spans="116:125" ht="13" x14ac:dyDescent="0.2">
      <c r="DM83" s="249"/>
      <c r="DN83" s="249"/>
      <c r="DO83" s="249"/>
      <c r="DP83" s="249"/>
      <c r="DQ83" s="249"/>
      <c r="DR83" s="249"/>
      <c r="DS83" s="249"/>
      <c r="DT83" s="249"/>
      <c r="DU83" s="249"/>
    </row>
    <row r="84" spans="116:125" ht="13" x14ac:dyDescent="0.2"/>
    <row r="85" spans="116:125" ht="13" x14ac:dyDescent="0.2"/>
    <row r="86" spans="116:125" ht="13" x14ac:dyDescent="0.2"/>
    <row r="87" spans="116:125" ht="13" x14ac:dyDescent="0.2"/>
    <row r="88" spans="116:125" ht="13" x14ac:dyDescent="0.2">
      <c r="DU88" s="24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49"/>
      <c r="DT94" s="249"/>
      <c r="DU94" s="249"/>
    </row>
    <row r="95" spans="116:125" ht="13.5" customHeight="1" x14ac:dyDescent="0.2">
      <c r="DU95" s="24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9"/>
    </row>
    <row r="102" spans="124:125" ht="13.5" customHeight="1" x14ac:dyDescent="0.2"/>
    <row r="103" spans="124:125" ht="13.5" customHeight="1" x14ac:dyDescent="0.2"/>
    <row r="104" spans="124:125" ht="13.5" customHeight="1" x14ac:dyDescent="0.2">
      <c r="DT104" s="249"/>
      <c r="DU104" s="24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9" t="s">
        <v>531</v>
      </c>
    </row>
    <row r="120" spans="125:125" ht="13.5" hidden="1" customHeight="1" x14ac:dyDescent="0.2"/>
    <row r="121" spans="125:125" ht="13.5" hidden="1" customHeight="1" x14ac:dyDescent="0.2">
      <c r="DU121" s="249"/>
    </row>
  </sheetData>
  <sheetProtection algorithmName="SHA-512" hashValue="MnklINeu08IfZYJFRshRtUTFXwh18WtzsD1Zxrpweuyih6oN74ir2WecGvVpGKmCtEcXb3e8JN0fQ3xpoNik1A==" saltValue="ITlFucIAcbkn+WhxWSD94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36" zoomScale="80" zoomScaleNormal="80" zoomScaleSheetLayoutView="55" workbookViewId="0">
      <selection activeCell="C24" sqref="C24"/>
    </sheetView>
  </sheetViews>
  <sheetFormatPr defaultColWidth="0" defaultRowHeight="13.5" customHeight="1" zeroHeight="1" x14ac:dyDescent="0.2"/>
  <cols>
    <col min="1" max="125" width="2.453125" style="250" customWidth="1"/>
    <col min="126" max="142" width="0" style="249" hidden="1" customWidth="1"/>
    <col min="143" max="16384" width="9" style="249" hidden="1"/>
  </cols>
  <sheetData>
    <row r="1" spans="1:125" ht="13.5" customHeight="1" x14ac:dyDescent="0.2">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row>
    <row r="2" spans="1:125" ht="13" x14ac:dyDescent="0.2">
      <c r="B2" s="249"/>
      <c r="T2" s="249"/>
    </row>
    <row r="3" spans="1:125" ht="13" x14ac:dyDescent="0.2">
      <c r="C3" s="249"/>
      <c r="D3" s="249"/>
      <c r="E3" s="249"/>
      <c r="F3" s="249"/>
      <c r="G3" s="249"/>
      <c r="H3" s="249"/>
      <c r="I3" s="249"/>
      <c r="J3" s="249"/>
      <c r="K3" s="249"/>
      <c r="L3" s="249"/>
      <c r="M3" s="249"/>
      <c r="N3" s="249"/>
      <c r="O3" s="249"/>
      <c r="P3" s="249"/>
      <c r="Q3" s="249"/>
      <c r="R3" s="249"/>
      <c r="S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G3" s="249"/>
      <c r="DH3" s="249"/>
      <c r="DI3" s="249"/>
      <c r="DJ3" s="249"/>
      <c r="DK3" s="249"/>
      <c r="DL3" s="249"/>
      <c r="DM3" s="249"/>
      <c r="DN3" s="249"/>
      <c r="DO3" s="249"/>
      <c r="DP3" s="249"/>
      <c r="DQ3" s="249"/>
      <c r="DR3" s="249"/>
      <c r="DS3" s="249"/>
      <c r="DT3" s="249"/>
      <c r="DU3" s="24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49"/>
      <c r="G33" s="249"/>
      <c r="I33" s="249"/>
    </row>
    <row r="34" spans="2:125" ht="13" x14ac:dyDescent="0.2">
      <c r="C34" s="249"/>
      <c r="P34" s="249"/>
      <c r="R34" s="249"/>
      <c r="U34" s="249"/>
    </row>
    <row r="35" spans="2:125" ht="13" x14ac:dyDescent="0.2">
      <c r="D35" s="249"/>
      <c r="E35" s="249"/>
      <c r="T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49"/>
      <c r="BQ35" s="249"/>
      <c r="BR35" s="249"/>
      <c r="BS35" s="249"/>
      <c r="BT35" s="249"/>
      <c r="BU35" s="249"/>
      <c r="BV35" s="249"/>
      <c r="BW35" s="249"/>
      <c r="BX35" s="249"/>
      <c r="BY35" s="249"/>
      <c r="BZ35" s="249"/>
      <c r="CA35" s="249"/>
      <c r="CB35" s="249"/>
      <c r="CC35" s="249"/>
      <c r="CD35" s="249"/>
      <c r="CE35" s="249"/>
      <c r="CF35" s="249"/>
      <c r="CG35" s="249"/>
      <c r="CH35" s="249"/>
      <c r="CI35" s="249"/>
      <c r="CJ35" s="249"/>
      <c r="CK35" s="249"/>
      <c r="CL35" s="249"/>
      <c r="CM35" s="249"/>
      <c r="CN35" s="249"/>
      <c r="CO35" s="249"/>
      <c r="CP35" s="249"/>
      <c r="CQ35" s="249"/>
      <c r="CR35" s="249"/>
      <c r="CS35" s="249"/>
      <c r="CT35" s="249"/>
      <c r="CU35" s="249"/>
      <c r="CV35" s="249"/>
      <c r="CW35" s="249"/>
      <c r="CX35" s="249"/>
      <c r="CY35" s="249"/>
      <c r="CZ35" s="249"/>
      <c r="DA35" s="249"/>
      <c r="DB35" s="249"/>
      <c r="DC35" s="249"/>
      <c r="DD35" s="249"/>
      <c r="DE35" s="249"/>
      <c r="DF35" s="249"/>
      <c r="DG35" s="249"/>
      <c r="DH35" s="249"/>
      <c r="DI35" s="249"/>
      <c r="DJ35" s="249"/>
      <c r="DK35" s="249"/>
      <c r="DL35" s="249"/>
      <c r="DM35" s="249"/>
      <c r="DN35" s="249"/>
      <c r="DO35" s="249"/>
      <c r="DP35" s="249"/>
      <c r="DQ35" s="249"/>
      <c r="DR35" s="249"/>
      <c r="DS35" s="249"/>
      <c r="DT35" s="249"/>
      <c r="DU35" s="249"/>
    </row>
    <row r="36" spans="2:125" ht="13" x14ac:dyDescent="0.2">
      <c r="F36" s="249"/>
      <c r="H36" s="249"/>
      <c r="J36" s="249"/>
      <c r="K36" s="249"/>
      <c r="L36" s="249"/>
      <c r="M36" s="249"/>
      <c r="N36" s="249"/>
      <c r="O36" s="249"/>
      <c r="Q36" s="249"/>
      <c r="S36" s="249"/>
      <c r="V36" s="249"/>
    </row>
    <row r="37" spans="2:125" ht="13" x14ac:dyDescent="0.2"/>
    <row r="38" spans="2:125" ht="13" x14ac:dyDescent="0.2"/>
    <row r="39" spans="2:125" ht="13" x14ac:dyDescent="0.2"/>
    <row r="40" spans="2:125" ht="13" x14ac:dyDescent="0.2">
      <c r="U40" s="249"/>
    </row>
    <row r="41" spans="2:125" ht="13" x14ac:dyDescent="0.2">
      <c r="R41" s="249"/>
    </row>
    <row r="42" spans="2:125" ht="13" x14ac:dyDescent="0.2">
      <c r="T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49"/>
      <c r="BQ42" s="249"/>
      <c r="BR42" s="249"/>
      <c r="BS42" s="249"/>
      <c r="BT42" s="249"/>
      <c r="BU42" s="249"/>
      <c r="BV42" s="249"/>
      <c r="BW42" s="249"/>
      <c r="BX42" s="249"/>
      <c r="BY42" s="249"/>
      <c r="BZ42" s="249"/>
      <c r="CA42" s="249"/>
      <c r="CB42" s="249"/>
      <c r="CC42" s="249"/>
      <c r="CD42" s="249"/>
      <c r="CE42" s="249"/>
      <c r="CF42" s="249"/>
      <c r="CG42" s="249"/>
      <c r="CH42" s="249"/>
      <c r="CI42" s="249"/>
      <c r="CJ42" s="249"/>
      <c r="CK42" s="249"/>
      <c r="CL42" s="249"/>
      <c r="CM42" s="249"/>
      <c r="CN42" s="249"/>
      <c r="CO42" s="249"/>
      <c r="CP42" s="249"/>
      <c r="CQ42" s="249"/>
      <c r="CR42" s="249"/>
      <c r="CS42" s="249"/>
      <c r="CT42" s="249"/>
      <c r="CU42" s="249"/>
      <c r="CV42" s="249"/>
      <c r="CW42" s="249"/>
      <c r="CX42" s="249"/>
      <c r="CY42" s="249"/>
      <c r="CZ42" s="249"/>
      <c r="DA42" s="249"/>
      <c r="DB42" s="249"/>
      <c r="DC42" s="249"/>
      <c r="DD42" s="249"/>
      <c r="DE42" s="249"/>
      <c r="DF42" s="249"/>
      <c r="DG42" s="249"/>
      <c r="DH42" s="249"/>
      <c r="DI42" s="249"/>
      <c r="DJ42" s="249"/>
      <c r="DK42" s="249"/>
      <c r="DL42" s="249"/>
      <c r="DM42" s="249"/>
      <c r="DN42" s="249"/>
      <c r="DO42" s="249"/>
      <c r="DP42" s="249"/>
      <c r="DQ42" s="249"/>
      <c r="DR42" s="249"/>
      <c r="DS42" s="249"/>
      <c r="DT42" s="249"/>
      <c r="DU42" s="249"/>
    </row>
    <row r="43" spans="2:125" ht="13" x14ac:dyDescent="0.2">
      <c r="Q43" s="249"/>
      <c r="S43" s="249"/>
      <c r="V43" s="24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532</v>
      </c>
    </row>
  </sheetData>
  <sheetProtection algorithmName="SHA-512" hashValue="Y+KdDjdbxM6Rr3Y7tA/uYG5GziKJW0/rcuMUn7RfwO/U7QrRUOl6bd3zt8NN1Gd2YsLLRFzGLaUz7js4y6AkFQ==" saltValue="3YoODyk9n4tbNARdSVukf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topLeftCell="A16"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533</v>
      </c>
    </row>
    <row r="46" spans="2:10" ht="29.25" customHeight="1" thickBot="1" x14ac:dyDescent="0.3">
      <c r="B46" s="4" t="s">
        <v>0</v>
      </c>
      <c r="C46" s="5"/>
      <c r="D46" s="5"/>
      <c r="E46" s="6" t="s">
        <v>1</v>
      </c>
      <c r="F46" s="7" t="s">
        <v>445</v>
      </c>
      <c r="G46" s="8" t="s">
        <v>446</v>
      </c>
      <c r="H46" s="8" t="s">
        <v>447</v>
      </c>
      <c r="I46" s="8" t="s">
        <v>448</v>
      </c>
      <c r="J46" s="9" t="s">
        <v>449</v>
      </c>
    </row>
    <row r="47" spans="2:10" ht="57.75" customHeight="1" x14ac:dyDescent="0.2">
      <c r="B47" s="10"/>
      <c r="C47" s="1140" t="s">
        <v>2</v>
      </c>
      <c r="D47" s="1140"/>
      <c r="E47" s="1141"/>
      <c r="F47" s="11">
        <v>39.01</v>
      </c>
      <c r="G47" s="12">
        <v>40.049999999999997</v>
      </c>
      <c r="H47" s="12">
        <v>38.92</v>
      </c>
      <c r="I47" s="12">
        <v>38.04</v>
      </c>
      <c r="J47" s="13">
        <v>37.229999999999997</v>
      </c>
    </row>
    <row r="48" spans="2:10" ht="57.75" customHeight="1" x14ac:dyDescent="0.2">
      <c r="B48" s="14"/>
      <c r="C48" s="1142" t="s">
        <v>3</v>
      </c>
      <c r="D48" s="1142"/>
      <c r="E48" s="1143"/>
      <c r="F48" s="15">
        <v>17.25</v>
      </c>
      <c r="G48" s="16">
        <v>14.17</v>
      </c>
      <c r="H48" s="16">
        <v>7.29</v>
      </c>
      <c r="I48" s="16">
        <v>13.28</v>
      </c>
      <c r="J48" s="17">
        <v>13.16</v>
      </c>
    </row>
    <row r="49" spans="2:10" ht="57.75" customHeight="1" thickBot="1" x14ac:dyDescent="0.25">
      <c r="B49" s="18"/>
      <c r="C49" s="1144" t="s">
        <v>4</v>
      </c>
      <c r="D49" s="1144"/>
      <c r="E49" s="1145"/>
      <c r="F49" s="19" t="s">
        <v>450</v>
      </c>
      <c r="G49" s="20" t="s">
        <v>451</v>
      </c>
      <c r="H49" s="20" t="s">
        <v>452</v>
      </c>
      <c r="I49" s="20">
        <v>6.7</v>
      </c>
      <c r="J49" s="21" t="s">
        <v>453</v>
      </c>
    </row>
    <row r="50" spans="2:10" ht="13" x14ac:dyDescent="0.2"/>
  </sheetData>
  <sheetProtection algorithmName="SHA-512" hashValue="aEmxUlqBZEJjPLlUbBhRnvnSlctYHmQjr4yYbdHJcqQ2UWzRB2C1XgRzbTr5IgRvzgIL7+cwxFpc9jHwg8O75Q==" saltValue="ahw5PaDp08YlHh66mojK4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2024-03-14T04:37:53Z</dcterms:created>
  <dcterms:modified xsi:type="dcterms:W3CDTF">2024-03-18T07:18:43Z</dcterms:modified>
  <cp:category/>
</cp:coreProperties>
</file>